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6"/>
  </bookViews>
  <sheets>
    <sheet name="购置费" sheetId="2" r:id="rId1"/>
    <sheet name="科研及教学培训费" sheetId="1" r:id="rId2"/>
    <sheet name="离退休干部管理" sheetId="3" r:id="rId3"/>
    <sheet name="修缮费" sheetId="4" r:id="rId4"/>
    <sheet name="学员宿舍及饭堂管理运行维护费" sheetId="5" r:id="rId5"/>
    <sheet name="一般管理事务" sheetId="6" r:id="rId6"/>
    <sheet name="专题培训" sheetId="7" r:id="rId7"/>
  </sheets>
  <calcPr calcId="144525"/>
</workbook>
</file>

<file path=xl/sharedStrings.xml><?xml version="1.0" encoding="utf-8"?>
<sst xmlns="http://schemas.openxmlformats.org/spreadsheetml/2006/main" count="647" uniqueCount="142">
  <si>
    <t>项目支出绩效自评表</t>
  </si>
  <si>
    <t>项目名称</t>
  </si>
  <si>
    <t>购置费</t>
  </si>
  <si>
    <t>项目金额</t>
  </si>
  <si>
    <t>主管部门</t>
  </si>
  <si>
    <t>中共深圳市福田区委党校</t>
  </si>
  <si>
    <t>实施单位</t>
  </si>
  <si>
    <t>项目资金（元）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</si>
  <si>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</si>
  <si>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</si>
  <si>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</si>
  <si>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</si>
  <si>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</si>
  <si>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</si>
  <si>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</si>
  <si>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</si>
  <si>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</si>
  <si>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</si>
  <si>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</si>
  <si>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</si>
  <si>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</si>
  <si>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</si>
  <si>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完成3台办公台式电脑、2台黑白激光打印机、1台交换机、1台路由器、1台扫描仪采购任务，保障工作正常运转。</t>
  </si>
  <si>
    <t>2021年度，我校及时完成了3台办公台式电脑、2台黑白激光打印机、1台交换机、1台路由器、1台扫描仪的采购任务，全年无重大质量问题发生，有效保障工作正常运转。</t>
  </si>
  <si>
    <t>年度绩效指标</t>
  </si>
  <si>
    <t>一级指标</t>
  </si>
  <si>
    <t>二级指标</t>
  </si>
  <si>
    <t>三级指标</t>
  </si>
  <si>
    <t>年度指标值</t>
  </si>
  <si>
    <t>实际完成值</t>
  </si>
  <si>
    <t>偏差原因分析及改进措施</t>
  </si>
  <si>
    <t>产出指标</t>
  </si>
  <si>
    <t>数量指标</t>
  </si>
  <si>
    <t>采购数量</t>
  </si>
  <si>
    <t>7台</t>
  </si>
  <si>
    <t>8台</t>
  </si>
  <si>
    <t>15.0</t>
  </si>
  <si>
    <t>质量指标</t>
  </si>
  <si>
    <t>采购验收合格率</t>
  </si>
  <si>
    <t>100%</t>
  </si>
  <si>
    <t>时效指标</t>
  </si>
  <si>
    <t>采购完成时限</t>
  </si>
  <si>
    <t>11月底前</t>
  </si>
  <si>
    <t>12月</t>
  </si>
  <si>
    <t>10.0</t>
  </si>
  <si>
    <t>0</t>
  </si>
  <si>
    <t>因区政数局统一进行国产终端替换使用，区政数局未能及时明确原采购计划中的计算机采购要求，之后明确采购建议国产计算机也因限价问题又多次咨询区财政局和采购平台。</t>
  </si>
  <si>
    <t>成本指标</t>
  </si>
  <si>
    <t>资金支出进度</t>
  </si>
  <si>
    <t>90%</t>
  </si>
  <si>
    <t>效益指标</t>
  </si>
  <si>
    <t>经济效益指标</t>
  </si>
  <si>
    <t>不适用</t>
  </si>
  <si>
    <t>0.0</t>
  </si>
  <si>
    <t>社会效益指标</t>
  </si>
  <si>
    <t>工作正常运转</t>
  </si>
  <si>
    <t>有效保障</t>
  </si>
  <si>
    <t>30.0</t>
  </si>
  <si>
    <t>生态效益指标</t>
  </si>
  <si>
    <t>满意度指标</t>
  </si>
  <si>
    <t>使用满意度</t>
  </si>
  <si>
    <t>总分</t>
  </si>
  <si>
    <t>科研及教学培训费</t>
  </si>
  <si>
    <t>1.按培训计划，高质量完成入党对象培训班；2.切实提高师资水平，增强调研资政能力。</t>
  </si>
  <si>
    <t>1.2021年度已按培训计划，高质量完成4班次发展对象培训办；2.科研及教学培训费项目的实施，完成了4班次发展对象培训班，切实提高了师资水平，增强了调研资政能力。</t>
  </si>
  <si>
    <t>入党对象培训班次</t>
  </si>
  <si>
    <t>2班次</t>
  </si>
  <si>
    <t>4班次</t>
  </si>
  <si>
    <t>培训出勤率</t>
  </si>
  <si>
    <t>95%</t>
  </si>
  <si>
    <t>完成培训及时性</t>
  </si>
  <si>
    <t>及时</t>
  </si>
  <si>
    <t>60%</t>
  </si>
  <si>
    <t>6.67</t>
  </si>
  <si>
    <t>偏差原因：由于疫情影响本年度培训支出减少，改进措施：根据项目实施情况及时调整年度绩效目标。</t>
  </si>
  <si>
    <t>入党积极分子的思想理论水平</t>
  </si>
  <si>
    <t>有所提升</t>
  </si>
  <si>
    <t>学员满意度</t>
  </si>
  <si>
    <t>98.21%</t>
  </si>
  <si>
    <t>离退休干部管理</t>
  </si>
  <si>
    <t>退休干部春节慰问及时发放。</t>
  </si>
  <si>
    <t>退休干部春节慰问金已在春节前按时发放，有效提升退休干部幸福指数。</t>
  </si>
  <si>
    <t>发放人员数</t>
  </si>
  <si>
    <t>16人</t>
  </si>
  <si>
    <t>发放失败数</t>
  </si>
  <si>
    <t>≤1次</t>
  </si>
  <si>
    <t>1次</t>
  </si>
  <si>
    <t>春节前发放</t>
  </si>
  <si>
    <t>是</t>
  </si>
  <si>
    <t>退休干部幸福指数</t>
  </si>
  <si>
    <t>退休干部满意度</t>
  </si>
  <si>
    <t>83.33%</t>
  </si>
  <si>
    <t>9.26</t>
  </si>
  <si>
    <t>偏差原因：部分退休干部不了解春节慰问金；改进措施：及时告知退休干部，提升退休干部的幸福指数。</t>
  </si>
  <si>
    <t>修缮费</t>
  </si>
  <si>
    <t>定期对办公设备、教学设备、后勤设施、综合楼进行维护保养，保障办公教学各项工作正常运转。</t>
  </si>
  <si>
    <t>2021年度我校通过定期对办公设备、教学设备、后勤设施、综合楼进行维护保养，有效保障办公教学各项工作正常运转。</t>
  </si>
  <si>
    <t>办公电脑涉密检查</t>
  </si>
  <si>
    <t>2次</t>
  </si>
  <si>
    <t>电教设备故障次数</t>
  </si>
  <si>
    <t>≤3次</t>
  </si>
  <si>
    <t>完成开课前课室设备检查的及时性</t>
  </si>
  <si>
    <t>93%</t>
  </si>
  <si>
    <t>重大安全事故发生率</t>
  </si>
  <si>
    <t>0%</t>
  </si>
  <si>
    <t>机房学员满意度</t>
  </si>
  <si>
    <t>94.26%</t>
  </si>
  <si>
    <t>学员宿舍及饭堂管理运行维护费</t>
  </si>
  <si>
    <t>1.保障工作日工作餐供应；2.为各项培训班学员提供优质的后勤保障服务。</t>
  </si>
  <si>
    <t>2021年度我校有效保障工作日工作餐供应，每餐菜品数量不少于5种，为各项培训班学员提供了优质的后勤保障服务，全年无重大安全生产发生。</t>
  </si>
  <si>
    <t>每餐菜品数量</t>
  </si>
  <si>
    <t>≥5种</t>
  </si>
  <si>
    <t>早餐10种、中餐7种</t>
  </si>
  <si>
    <t>饭堂投诉件</t>
  </si>
  <si>
    <t>≤3件</t>
  </si>
  <si>
    <t>0件</t>
  </si>
  <si>
    <t>完成后勤保障工作的及时性</t>
  </si>
  <si>
    <t>每周提前列好下周菜单</t>
  </si>
  <si>
    <t>97%</t>
  </si>
  <si>
    <t>重大安全生产发生率</t>
  </si>
  <si>
    <t>饭堂满意度</t>
  </si>
  <si>
    <t>一般管理事务</t>
  </si>
  <si>
    <t>1.开展一系列基层党建活动，提升党员干部队伍素质、凝聚力，有效保障各项工作正常运转，2.有效组织人员参加区内各业务部门的各项培训，提升在职人员业务水平和综合能力；3.按要求完成在编和退休人员住房维修和物业管理补贴发放工作；4按要求完成在编和退休人员绩效考核经费发放工作；5.按要求完成行政编人员公务交通补贴发放工作。</t>
  </si>
  <si>
    <t>一是2021年度我校组织人员参加各业务部门培训2次，有效提升党员干部队伍素质、凝聚力，保障各项工作正常运转、提升在职人员业务水平和综合能力；二是按要求完成了在编和退休人员住房维修和物业管理补贴发放工作、在编和退休人员绩效考核经费发放工作、行政编人员公务交通补贴发放工作。</t>
  </si>
  <si>
    <t>组织人员参加各业务部门培训次数</t>
  </si>
  <si>
    <t>≥2次</t>
  </si>
  <si>
    <t>党员党建活动参与率</t>
  </si>
  <si>
    <t>按要求及时发放各项补贴</t>
  </si>
  <si>
    <t>96%</t>
  </si>
  <si>
    <t>党员服务意识</t>
  </si>
  <si>
    <t>参加培训人员满意度</t>
  </si>
  <si>
    <t>专题培训</t>
  </si>
  <si>
    <t>通过教育培训，使广大干部理想信念进一步坚定、党性观念进一步增强、宗旨意识进一步提升，适应新时代、实现新目标、落实新部署的能力明显提高，为福田“继往开来、再创新业，加快建设中国特色社会主义现代化典范城区”提供智力支撑。</t>
  </si>
  <si>
    <t>2021年度我校通过按期举办12班次教育培训，培训出勤率95%，使广大干部理想信念进一步坚定、党性观念进一步增强、宗旨意识进一步提升，适应新时代、实现新目标、落实新部署的能力明显提高，为福田“继往开来、再创新业，加快建设中国特色社会主义现代化典范城区”提供了智力支撑。</t>
  </si>
  <si>
    <t>举办培训的班次</t>
  </si>
  <si>
    <t>5班次</t>
  </si>
  <si>
    <t>12班次</t>
  </si>
  <si>
    <t>培训计划按期完成率</t>
  </si>
  <si>
    <t>87%</t>
  </si>
  <si>
    <t>9.67</t>
  </si>
  <si>
    <t>党员干部社会服务意识</t>
  </si>
  <si>
    <t>受训学员满意度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</si>
</sst>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26">
    <font>
      <sz val="11"/>
      <color theme="1"/>
      <name val="等线"/>
      <charset val="134"/>
      <scheme val="minor"/>
    </font>
    <font>
      <b/>
      <sz val="14"/>
      <color theme="1"/>
      <name val="微软雅黑"/>
      <charset val="134"/>
    </font>
    <font>
      <sz val="11"/>
      <color theme="1"/>
      <name val="微软雅黑"/>
      <charset val="134"/>
    </font>
    <font>
      <sz val="8"/>
      <color theme="1"/>
      <name val="微软雅黑"/>
      <charset val="134"/>
    </font>
    <font>
      <sz val="11"/>
      <name val="微软雅黑"/>
      <charset val="134"/>
    </font>
    <font>
      <b/>
      <sz val="10"/>
      <color rgb="FF666666"/>
      <name val="微软雅黑"/>
      <charset val="134"/>
    </font>
    <font>
      <sz val="11"/>
      <color theme="1"/>
      <name val="等线"/>
      <charset val="0"/>
      <scheme val="minor"/>
    </font>
    <font>
      <sz val="11"/>
      <color rgb="FF006100"/>
      <name val="等线"/>
      <charset val="0"/>
      <scheme val="minor"/>
    </font>
    <font>
      <sz val="11"/>
      <color theme="1"/>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theme="3"/>
      <name val="等线"/>
      <charset val="134"/>
      <scheme val="minor"/>
    </font>
    <font>
      <u/>
      <sz val="11"/>
      <color rgb="FF0000FF"/>
      <name val="等线"/>
      <charset val="0"/>
      <scheme val="minor"/>
    </font>
    <font>
      <b/>
      <sz val="11"/>
      <color theme="1"/>
      <name val="等线"/>
      <charset val="0"/>
      <scheme val="minor"/>
    </font>
    <font>
      <u/>
      <sz val="11"/>
      <color rgb="FF800080"/>
      <name val="等线"/>
      <charset val="0"/>
      <scheme val="minor"/>
    </font>
    <font>
      <b/>
      <sz val="11"/>
      <color rgb="FF3F3F3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xf numFmtId="42" fontId="8" fillId="0" borderId="0" applyFont="0" applyFill="0" applyBorder="0" applyAlignment="0" applyProtection="0">
      <alignment vertical="center"/>
    </xf>
    <xf numFmtId="0" fontId="6" fillId="17" borderId="0" applyNumberFormat="0" applyBorder="0" applyAlignment="0" applyProtection="0">
      <alignment vertical="center"/>
    </xf>
    <xf numFmtId="0" fontId="14" fillId="22"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1" borderId="0" applyNumberFormat="0" applyBorder="0" applyAlignment="0" applyProtection="0">
      <alignment vertical="center"/>
    </xf>
    <xf numFmtId="0" fontId="9" fillId="8" borderId="0" applyNumberFormat="0" applyBorder="0" applyAlignment="0" applyProtection="0">
      <alignment vertical="center"/>
    </xf>
    <xf numFmtId="43" fontId="8" fillId="0" borderId="0" applyFont="0" applyFill="0" applyBorder="0" applyAlignment="0" applyProtection="0">
      <alignment vertical="center"/>
    </xf>
    <xf numFmtId="0" fontId="11" fillId="24"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1" borderId="11" applyNumberFormat="0" applyFont="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11" fillId="23" borderId="0" applyNumberFormat="0" applyBorder="0" applyAlignment="0" applyProtection="0">
      <alignment vertical="center"/>
    </xf>
    <xf numFmtId="0" fontId="16" fillId="0" borderId="13" applyNumberFormat="0" applyFill="0" applyAlignment="0" applyProtection="0">
      <alignment vertical="center"/>
    </xf>
    <xf numFmtId="0" fontId="11" fillId="19" borderId="0" applyNumberFormat="0" applyBorder="0" applyAlignment="0" applyProtection="0">
      <alignment vertical="center"/>
    </xf>
    <xf numFmtId="0" fontId="20" fillId="16" borderId="15" applyNumberFormat="0" applyAlignment="0" applyProtection="0">
      <alignment vertical="center"/>
    </xf>
    <xf numFmtId="0" fontId="12" fillId="16" borderId="10" applyNumberFormat="0" applyAlignment="0" applyProtection="0">
      <alignment vertical="center"/>
    </xf>
    <xf numFmtId="0" fontId="10" fillId="10" borderId="9" applyNumberFormat="0" applyAlignment="0" applyProtection="0">
      <alignment vertical="center"/>
    </xf>
    <xf numFmtId="0" fontId="6" fillId="27" borderId="0" applyNumberFormat="0" applyBorder="0" applyAlignment="0" applyProtection="0">
      <alignment vertical="center"/>
    </xf>
    <xf numFmtId="0" fontId="11" fillId="26" borderId="0" applyNumberFormat="0" applyBorder="0" applyAlignment="0" applyProtection="0">
      <alignment vertical="center"/>
    </xf>
    <xf numFmtId="0" fontId="15" fillId="0" borderId="12" applyNumberFormat="0" applyFill="0" applyAlignment="0" applyProtection="0">
      <alignment vertical="center"/>
    </xf>
    <xf numFmtId="0" fontId="18" fillId="0" borderId="14" applyNumberFormat="0" applyFill="0" applyAlignment="0" applyProtection="0">
      <alignment vertical="center"/>
    </xf>
    <xf numFmtId="0" fontId="7" fillId="5" borderId="0" applyNumberFormat="0" applyBorder="0" applyAlignment="0" applyProtection="0">
      <alignment vertical="center"/>
    </xf>
    <xf numFmtId="0" fontId="13" fillId="18" borderId="0" applyNumberFormat="0" applyBorder="0" applyAlignment="0" applyProtection="0">
      <alignment vertical="center"/>
    </xf>
    <xf numFmtId="0" fontId="6" fillId="28" borderId="0" applyNumberFormat="0" applyBorder="0" applyAlignment="0" applyProtection="0">
      <alignment vertical="center"/>
    </xf>
    <xf numFmtId="0" fontId="11" fillId="14"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11" fillId="13" borderId="0" applyNumberFormat="0" applyBorder="0" applyAlignment="0" applyProtection="0">
      <alignment vertical="center"/>
    </xf>
    <xf numFmtId="0" fontId="11" fillId="2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11" fillId="12" borderId="0" applyNumberFormat="0" applyBorder="0" applyAlignment="0" applyProtection="0">
      <alignment vertical="center"/>
    </xf>
    <xf numFmtId="0" fontId="6"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6" fillId="32" borderId="0" applyNumberFormat="0" applyBorder="0" applyAlignment="0" applyProtection="0">
      <alignment vertical="center"/>
    </xf>
    <xf numFmtId="0" fontId="11" fillId="33" borderId="0" applyNumberFormat="0" applyBorder="0" applyAlignment="0" applyProtection="0">
      <alignment vertical="center"/>
    </xf>
  </cellStyleXfs>
  <cellXfs count="55">
    <xf numFmtId="0" fontId="0" fillId="0" borderId="0" xfId="0"/>
    <xf numFmtId="0" fontId="0" fillId="0" borderId="0" xfId="0" applyFont="1" applyFill="1" applyAlignment="1"/>
    <xf numFmtId="0" fontId="1" fillId="0" borderId="1" xfId="0" applyFont="1" applyFill="1" applyBorder="1" applyAlignment="1">
      <alignment horizontal="center" vertical="center"/>
    </xf>
    <xf numFmtId="0" fontId="2" fillId="2" borderId="2" xfId="0" applyFont="1" applyFill="1" applyBorder="1" applyAlignment="1"/>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2" xfId="0" applyFont="1" applyFill="1" applyBorder="1" applyAlignment="1">
      <alignment horizontal="center"/>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6" xfId="0" applyFont="1" applyFill="1" applyBorder="1" applyAlignment="1">
      <alignment horizontal="center"/>
    </xf>
    <xf numFmtId="0" fontId="2" fillId="2" borderId="2" xfId="0" applyFont="1" applyFill="1" applyBorder="1" applyAlignment="1">
      <alignment vertical="center" wrapText="1"/>
    </xf>
    <xf numFmtId="0" fontId="4" fillId="2" borderId="2" xfId="0" applyFont="1" applyFill="1" applyBorder="1" applyAlignment="1">
      <alignment vertical="center"/>
    </xf>
    <xf numFmtId="0" fontId="4" fillId="0" borderId="2" xfId="0" applyFont="1" applyFill="1" applyBorder="1" applyAlignment="1">
      <alignment vertical="center"/>
    </xf>
    <xf numFmtId="0" fontId="2" fillId="0" borderId="2" xfId="0" applyFont="1" applyFill="1" applyBorder="1" applyAlignment="1"/>
    <xf numFmtId="0" fontId="2" fillId="2" borderId="8" xfId="0" applyFont="1" applyFill="1" applyBorder="1" applyAlignment="1">
      <alignment horizontal="center"/>
    </xf>
    <xf numFmtId="0" fontId="2" fillId="0" borderId="2" xfId="0" applyNumberFormat="1" applyFont="1" applyFill="1" applyBorder="1" applyAlignment="1"/>
    <xf numFmtId="177" fontId="2" fillId="0" borderId="2" xfId="0" applyNumberFormat="1" applyFont="1" applyFill="1" applyBorder="1" applyAlignment="1"/>
    <xf numFmtId="0" fontId="5" fillId="2" borderId="6" xfId="0" applyFont="1" applyFill="1" applyBorder="1" applyAlignment="1">
      <alignment horizontal="center" vertical="center"/>
    </xf>
    <xf numFmtId="0" fontId="2" fillId="0" borderId="8" xfId="0" applyFont="1" applyFill="1" applyBorder="1" applyAlignment="1">
      <alignment horizontal="center"/>
    </xf>
    <xf numFmtId="0" fontId="1" fillId="0" borderId="1" xfId="0" applyFont="1" applyBorder="1" applyAlignment="1">
      <alignment horizontal="center" vertical="center"/>
    </xf>
    <xf numFmtId="0" fontId="2" fillId="2" borderId="2" xfId="0" applyFont="1" applyFill="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177" fontId="3"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vertical="center"/>
    </xf>
    <xf numFmtId="0" fontId="2" fillId="0" borderId="2" xfId="0" applyFont="1" applyBorder="1"/>
    <xf numFmtId="0" fontId="2" fillId="0" borderId="2" xfId="0" applyNumberFormat="1" applyFont="1" applyBorder="1"/>
    <xf numFmtId="177" fontId="2" fillId="0" borderId="2" xfId="0" applyNumberFormat="1" applyFont="1" applyBorder="1"/>
    <xf numFmtId="0" fontId="2" fillId="0" borderId="2" xfId="0" applyFont="1" applyBorder="1" applyAlignment="1"/>
    <xf numFmtId="0" fontId="2" fillId="0" borderId="8"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I14" sqref="I14"/>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customFormat="1" ht="27" customHeight="1" spans="1:9">
      <c r="A1" s="37" t="s">
        <v>0</v>
      </c>
      <c r="B1" s="37"/>
      <c r="C1" s="37"/>
      <c r="D1" s="37"/>
      <c r="E1" s="37"/>
      <c r="F1" s="37"/>
      <c r="G1" s="37"/>
      <c r="H1" s="37"/>
      <c r="I1" s="37"/>
    </row>
    <row r="2" customFormat="1" ht="16.5" spans="1:9">
      <c r="A2" s="38" t="s">
        <v>1</v>
      </c>
      <c r="B2" s="39" t="s">
        <v>2</v>
      </c>
      <c r="C2" s="40"/>
      <c r="D2" s="40"/>
      <c r="E2" s="41"/>
      <c r="F2" s="38" t="s">
        <v>3</v>
      </c>
      <c r="G2" s="42">
        <v>154200</v>
      </c>
      <c r="H2" s="42"/>
      <c r="I2" s="42"/>
    </row>
    <row r="3" customFormat="1" ht="16.5" spans="1:9">
      <c r="A3" s="38" t="s">
        <v>4</v>
      </c>
      <c r="B3" s="39" t="s">
        <v>5</v>
      </c>
      <c r="C3" s="40"/>
      <c r="D3" s="40"/>
      <c r="E3" s="41"/>
      <c r="F3" s="38" t="s">
        <v>6</v>
      </c>
      <c r="G3" s="42"/>
      <c r="H3" s="42"/>
      <c r="I3" s="42"/>
    </row>
    <row r="4" customFormat="1" ht="16.5" spans="1:9">
      <c r="A4" s="8" t="s">
        <v>7</v>
      </c>
      <c r="B4" s="9"/>
      <c r="C4" s="9"/>
      <c r="D4" s="10" t="s">
        <v>8</v>
      </c>
      <c r="E4" s="10" t="s">
        <v>9</v>
      </c>
      <c r="F4" s="10" t="s">
        <v>10</v>
      </c>
      <c r="G4" s="10" t="s">
        <v>11</v>
      </c>
      <c r="H4" s="10" t="s">
        <v>12</v>
      </c>
      <c r="I4" s="10" t="s">
        <v>13</v>
      </c>
    </row>
    <row r="5" ht="16.5" spans="1:10">
      <c r="A5" s="11"/>
      <c r="B5" s="10" t="s">
        <v>14</v>
      </c>
      <c r="C5" s="10"/>
      <c r="D5" s="43">
        <v>51400</v>
      </c>
      <c r="E5" s="43">
        <v>51400</v>
      </c>
      <c r="F5" s="43">
        <v>50945</v>
      </c>
      <c r="G5" s="44">
        <v>10</v>
      </c>
      <c r="H5" s="43">
        <f>IF(AND(E5=0,F5=0),1,IF(E5=0,0,ROUND(F5/E5,2)))</f>
        <v>0.99</v>
      </c>
      <c r="I5" s="43">
        <f>ROUND(H5*G5,2)</f>
        <v>9.9</v>
      </c>
      <c r="J5" s="52">
        <v>80</v>
      </c>
    </row>
    <row r="6" customFormat="1" ht="16.5" spans="1:9">
      <c r="A6" s="11"/>
      <c r="B6" s="14" t="s">
        <v>15</v>
      </c>
      <c r="C6" s="15"/>
      <c r="D6" s="43">
        <v>51400</v>
      </c>
      <c r="E6" s="43">
        <v>51400</v>
      </c>
      <c r="F6" s="43">
        <v>50945</v>
      </c>
      <c r="G6" s="42" t="s">
        <v>16</v>
      </c>
      <c r="H6" s="43">
        <f t="shared" ref="H6:H8" si="0">IF(E6=0,0,ROUND(F6/E6,2))</f>
        <v>0.99</v>
      </c>
      <c r="I6" s="42" t="s">
        <v>16</v>
      </c>
    </row>
    <row r="7" customFormat="1" ht="16.5" spans="1:9">
      <c r="A7" s="11"/>
      <c r="B7" s="14" t="s">
        <v>17</v>
      </c>
      <c r="C7" s="15"/>
      <c r="D7" s="43">
        <v>0</v>
      </c>
      <c r="E7" s="43">
        <v>0</v>
      </c>
      <c r="F7" s="43">
        <v>0</v>
      </c>
      <c r="G7" s="42" t="s">
        <v>16</v>
      </c>
      <c r="H7" s="43">
        <f t="shared" si="0"/>
        <v>0</v>
      </c>
      <c r="I7" s="42" t="s">
        <v>16</v>
      </c>
    </row>
    <row r="8" customFormat="1" ht="16.5" spans="1:9">
      <c r="A8" s="16"/>
      <c r="B8" s="17" t="s">
        <v>18</v>
      </c>
      <c r="C8" s="17"/>
      <c r="D8" s="43">
        <f t="shared" ref="D8:F8" si="1">D5-D6-D7</f>
        <v>0</v>
      </c>
      <c r="E8" s="43">
        <f t="shared" si="1"/>
        <v>0</v>
      </c>
      <c r="F8" s="43">
        <f t="shared" si="1"/>
        <v>0</v>
      </c>
      <c r="G8" s="42" t="s">
        <v>16</v>
      </c>
      <c r="H8" s="43">
        <f t="shared" si="0"/>
        <v>0</v>
      </c>
      <c r="I8" s="42" t="s">
        <v>16</v>
      </c>
    </row>
    <row r="9" customFormat="1" ht="16.5" spans="1:9">
      <c r="A9" s="18" t="s">
        <v>19</v>
      </c>
      <c r="B9" s="19" t="s">
        <v>20</v>
      </c>
      <c r="C9" s="20"/>
      <c r="D9" s="20"/>
      <c r="E9" s="21"/>
      <c r="F9" s="22" t="s">
        <v>21</v>
      </c>
      <c r="G9" s="22"/>
      <c r="H9" s="22"/>
      <c r="I9" s="22"/>
    </row>
    <row r="10" customFormat="1" ht="52.5" customHeight="1" spans="1:9">
      <c r="A10" s="18"/>
      <c r="B10" s="45" t="s">
        <v>22</v>
      </c>
      <c r="C10" s="46"/>
      <c r="D10" s="46"/>
      <c r="E10" s="47"/>
      <c r="F10" s="48" t="s">
        <v>23</v>
      </c>
      <c r="G10" s="48"/>
      <c r="H10" s="48"/>
      <c r="I10" s="48"/>
    </row>
    <row r="11" customFormat="1" ht="20.25" customHeight="1" spans="1:9">
      <c r="A11" s="18" t="s">
        <v>24</v>
      </c>
      <c r="B11" s="27" t="s">
        <v>25</v>
      </c>
      <c r="C11" s="27" t="s">
        <v>26</v>
      </c>
      <c r="D11" s="27" t="s">
        <v>27</v>
      </c>
      <c r="E11" s="27" t="s">
        <v>28</v>
      </c>
      <c r="F11" s="27" t="s">
        <v>29</v>
      </c>
      <c r="G11" s="27" t="s">
        <v>11</v>
      </c>
      <c r="H11" s="27" t="s">
        <v>13</v>
      </c>
      <c r="I11" s="35" t="s">
        <v>30</v>
      </c>
    </row>
    <row r="12" customFormat="1" ht="16.5" customHeight="1" spans="1:9">
      <c r="A12" s="28"/>
      <c r="B12" s="29" t="s">
        <v>31</v>
      </c>
      <c r="C12" s="49" t="s">
        <v>32</v>
      </c>
      <c r="D12" s="50" t="s">
        <v>33</v>
      </c>
      <c r="E12" s="50" t="s">
        <v>34</v>
      </c>
      <c r="F12" s="50" t="s">
        <v>35</v>
      </c>
      <c r="G12" s="50" t="s">
        <v>36</v>
      </c>
      <c r="H12" s="50" t="s">
        <v>36</v>
      </c>
      <c r="I12" s="53"/>
    </row>
    <row r="13" customFormat="1" ht="16.5" customHeight="1" spans="1:9">
      <c r="A13" s="28"/>
      <c r="B13" s="29"/>
      <c r="C13" s="49" t="s">
        <v>37</v>
      </c>
      <c r="D13" s="50" t="s">
        <v>38</v>
      </c>
      <c r="E13" s="50" t="s">
        <v>39</v>
      </c>
      <c r="F13" s="50" t="s">
        <v>39</v>
      </c>
      <c r="G13" s="50" t="s">
        <v>36</v>
      </c>
      <c r="H13" s="50" t="s">
        <v>36</v>
      </c>
      <c r="I13" s="53"/>
    </row>
    <row r="14" customFormat="1" ht="16.5" spans="1:9">
      <c r="A14" s="28"/>
      <c r="B14" s="29"/>
      <c r="C14" s="49" t="s">
        <v>40</v>
      </c>
      <c r="D14" s="50" t="s">
        <v>41</v>
      </c>
      <c r="E14" s="50" t="s">
        <v>42</v>
      </c>
      <c r="F14" s="50" t="s">
        <v>43</v>
      </c>
      <c r="G14" s="50" t="s">
        <v>44</v>
      </c>
      <c r="H14" s="50" t="s">
        <v>45</v>
      </c>
      <c r="I14" s="53" t="s">
        <v>46</v>
      </c>
    </row>
    <row r="15" customFormat="1" ht="16.5" customHeight="1" spans="1:9">
      <c r="A15" s="28"/>
      <c r="B15" s="29"/>
      <c r="C15" s="49" t="s">
        <v>47</v>
      </c>
      <c r="D15" s="50" t="s">
        <v>48</v>
      </c>
      <c r="E15" s="50" t="s">
        <v>49</v>
      </c>
      <c r="F15" s="50" t="s">
        <v>49</v>
      </c>
      <c r="G15" s="50" t="s">
        <v>44</v>
      </c>
      <c r="H15" s="50" t="s">
        <v>44</v>
      </c>
      <c r="I15" s="53"/>
    </row>
    <row r="16" customFormat="1" ht="16.5" customHeight="1" spans="1:9">
      <c r="A16" s="28"/>
      <c r="B16" s="29" t="s">
        <v>50</v>
      </c>
      <c r="C16" s="49" t="s">
        <v>51</v>
      </c>
      <c r="D16" s="50" t="s">
        <v>52</v>
      </c>
      <c r="E16" s="50" t="s">
        <v>52</v>
      </c>
      <c r="F16" s="50" t="s">
        <v>52</v>
      </c>
      <c r="G16" s="50" t="s">
        <v>53</v>
      </c>
      <c r="H16" s="50" t="s">
        <v>53</v>
      </c>
      <c r="I16" s="53"/>
    </row>
    <row r="17" customFormat="1" ht="16.5" customHeight="1" spans="1:9">
      <c r="A17" s="28"/>
      <c r="B17" s="29"/>
      <c r="C17" s="49" t="s">
        <v>54</v>
      </c>
      <c r="D17" s="50" t="s">
        <v>55</v>
      </c>
      <c r="E17" s="50" t="s">
        <v>56</v>
      </c>
      <c r="F17" s="50" t="s">
        <v>39</v>
      </c>
      <c r="G17" s="50" t="s">
        <v>57</v>
      </c>
      <c r="H17" s="50" t="s">
        <v>57</v>
      </c>
      <c r="I17" s="53"/>
    </row>
    <row r="18" customFormat="1" ht="16.5" customHeight="1" spans="1:9">
      <c r="A18" s="28"/>
      <c r="B18" s="29"/>
      <c r="C18" s="49" t="s">
        <v>58</v>
      </c>
      <c r="D18" s="50" t="s">
        <v>52</v>
      </c>
      <c r="E18" s="50" t="s">
        <v>52</v>
      </c>
      <c r="F18" s="50" t="s">
        <v>52</v>
      </c>
      <c r="G18" s="50" t="s">
        <v>53</v>
      </c>
      <c r="H18" s="50" t="s">
        <v>53</v>
      </c>
      <c r="I18" s="53"/>
    </row>
    <row r="19" customFormat="1" ht="16.5" customHeight="1" spans="1:9">
      <c r="A19" s="28"/>
      <c r="B19" s="29"/>
      <c r="C19" s="49" t="s">
        <v>59</v>
      </c>
      <c r="D19" s="50" t="s">
        <v>60</v>
      </c>
      <c r="E19" s="50" t="s">
        <v>49</v>
      </c>
      <c r="F19" s="50" t="s">
        <v>39</v>
      </c>
      <c r="G19" s="50" t="s">
        <v>44</v>
      </c>
      <c r="H19" s="50" t="s">
        <v>44</v>
      </c>
      <c r="I19" s="53"/>
    </row>
    <row r="20" customFormat="1" ht="16.5" customHeight="1" spans="1:9">
      <c r="A20" s="50"/>
      <c r="B20" s="32" t="s">
        <v>61</v>
      </c>
      <c r="C20" s="32"/>
      <c r="D20" s="32"/>
      <c r="E20" s="32"/>
      <c r="F20" s="32"/>
      <c r="G20" s="51">
        <v>100</v>
      </c>
      <c r="H20" s="50">
        <f>I5+J5</f>
        <v>89.9</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115" zoomScaleNormal="115" workbookViewId="0">
      <selection activeCell="I15" sqref="I15"/>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ht="27" customHeight="1" spans="1:9">
      <c r="A1" s="37" t="s">
        <v>0</v>
      </c>
      <c r="B1" s="37"/>
      <c r="C1" s="37"/>
      <c r="D1" s="37"/>
      <c r="E1" s="37"/>
      <c r="F1" s="37"/>
      <c r="G1" s="37"/>
      <c r="H1" s="37"/>
      <c r="I1" s="37"/>
    </row>
    <row r="2" ht="16.5" spans="1:9">
      <c r="A2" s="38" t="s">
        <v>1</v>
      </c>
      <c r="B2" s="39" t="s">
        <v>62</v>
      </c>
      <c r="C2" s="40"/>
      <c r="D2" s="40"/>
      <c r="E2" s="41"/>
      <c r="F2" s="38" t="s">
        <v>3</v>
      </c>
      <c r="G2" s="42">
        <v>310000</v>
      </c>
      <c r="H2" s="42"/>
      <c r="I2" s="42"/>
    </row>
    <row r="3" ht="16.5" spans="1:9">
      <c r="A3" s="38" t="s">
        <v>4</v>
      </c>
      <c r="B3" s="39" t="s">
        <v>5</v>
      </c>
      <c r="C3" s="40"/>
      <c r="D3" s="40"/>
      <c r="E3" s="41"/>
      <c r="F3" s="38" t="s">
        <v>6</v>
      </c>
      <c r="G3" s="42"/>
      <c r="H3" s="42"/>
      <c r="I3" s="42"/>
    </row>
    <row r="4" ht="16.5" spans="1:9">
      <c r="A4" s="8" t="s">
        <v>7</v>
      </c>
      <c r="B4" s="9"/>
      <c r="C4" s="9"/>
      <c r="D4" s="10" t="s">
        <v>8</v>
      </c>
      <c r="E4" s="10" t="s">
        <v>9</v>
      </c>
      <c r="F4" s="10" t="s">
        <v>10</v>
      </c>
      <c r="G4" s="10" t="s">
        <v>11</v>
      </c>
      <c r="H4" s="10" t="s">
        <v>12</v>
      </c>
      <c r="I4" s="10" t="s">
        <v>13</v>
      </c>
    </row>
    <row r="5" ht="16.5" spans="1:10">
      <c r="A5" s="11"/>
      <c r="B5" s="10" t="s">
        <v>14</v>
      </c>
      <c r="C5" s="10"/>
      <c r="D5" s="43">
        <v>110000</v>
      </c>
      <c r="E5" s="43">
        <v>90000</v>
      </c>
      <c r="F5" s="43">
        <v>53929.55</v>
      </c>
      <c r="G5" s="44">
        <v>10</v>
      </c>
      <c r="H5" s="43">
        <f>IF(AND(E5=0,F5=0),1,IF(E5=0,0,ROUND(F5/E5,2)))</f>
        <v>0.6</v>
      </c>
      <c r="I5" s="43">
        <f>ROUND(H5*G5,2)</f>
        <v>6</v>
      </c>
      <c r="J5" s="52">
        <v>86.67</v>
      </c>
    </row>
    <row r="6" ht="16.5" spans="1:9">
      <c r="A6" s="11"/>
      <c r="B6" s="14" t="s">
        <v>15</v>
      </c>
      <c r="C6" s="15"/>
      <c r="D6" s="43">
        <v>110000</v>
      </c>
      <c r="E6" s="43">
        <v>90000</v>
      </c>
      <c r="F6" s="43">
        <v>53929.55</v>
      </c>
      <c r="G6" s="42" t="s">
        <v>16</v>
      </c>
      <c r="H6" s="43">
        <f t="shared" ref="H6:H8" si="0">IF(E6=0,0,ROUND(F6/E6,2))</f>
        <v>0.6</v>
      </c>
      <c r="I6" s="42" t="s">
        <v>16</v>
      </c>
    </row>
    <row r="7" ht="16.5" spans="1:9">
      <c r="A7" s="11"/>
      <c r="B7" s="14" t="s">
        <v>17</v>
      </c>
      <c r="C7" s="15"/>
      <c r="D7" s="43">
        <v>0</v>
      </c>
      <c r="E7" s="43">
        <v>0</v>
      </c>
      <c r="F7" s="43">
        <v>0</v>
      </c>
      <c r="G7" s="42" t="s">
        <v>16</v>
      </c>
      <c r="H7" s="43">
        <f t="shared" si="0"/>
        <v>0</v>
      </c>
      <c r="I7" s="42" t="s">
        <v>16</v>
      </c>
    </row>
    <row r="8" ht="16.5" spans="1:9">
      <c r="A8" s="16"/>
      <c r="B8" s="17" t="s">
        <v>18</v>
      </c>
      <c r="C8" s="17"/>
      <c r="D8" s="43">
        <f>D5-D6-D7</f>
        <v>0</v>
      </c>
      <c r="E8" s="43">
        <f>E5-E6-E7</f>
        <v>0</v>
      </c>
      <c r="F8" s="43">
        <f>F5-F6-F7</f>
        <v>0</v>
      </c>
      <c r="G8" s="42" t="s">
        <v>16</v>
      </c>
      <c r="H8" s="43">
        <f t="shared" si="0"/>
        <v>0</v>
      </c>
      <c r="I8" s="42" t="s">
        <v>16</v>
      </c>
    </row>
    <row r="9" ht="16.5" spans="1:9">
      <c r="A9" s="18" t="s">
        <v>19</v>
      </c>
      <c r="B9" s="19" t="s">
        <v>20</v>
      </c>
      <c r="C9" s="20"/>
      <c r="D9" s="20"/>
      <c r="E9" s="21"/>
      <c r="F9" s="22" t="s">
        <v>21</v>
      </c>
      <c r="G9" s="22"/>
      <c r="H9" s="22"/>
      <c r="I9" s="22"/>
    </row>
    <row r="10" ht="52.5" customHeight="1" spans="1:9">
      <c r="A10" s="18"/>
      <c r="B10" s="45" t="s">
        <v>63</v>
      </c>
      <c r="C10" s="46"/>
      <c r="D10" s="46"/>
      <c r="E10" s="47"/>
      <c r="F10" s="48" t="s">
        <v>64</v>
      </c>
      <c r="G10" s="48"/>
      <c r="H10" s="48"/>
      <c r="I10" s="48"/>
    </row>
    <row r="11" ht="20.25" customHeight="1" spans="1:9">
      <c r="A11" s="18" t="s">
        <v>24</v>
      </c>
      <c r="B11" s="27" t="s">
        <v>25</v>
      </c>
      <c r="C11" s="27" t="s">
        <v>26</v>
      </c>
      <c r="D11" s="27" t="s">
        <v>27</v>
      </c>
      <c r="E11" s="27" t="s">
        <v>28</v>
      </c>
      <c r="F11" s="27" t="s">
        <v>29</v>
      </c>
      <c r="G11" s="27" t="s">
        <v>11</v>
      </c>
      <c r="H11" s="27" t="s">
        <v>13</v>
      </c>
      <c r="I11" s="35" t="s">
        <v>30</v>
      </c>
    </row>
    <row r="12" ht="16.5" customHeight="1" spans="1:9">
      <c r="A12" s="28"/>
      <c r="B12" s="29" t="s">
        <v>31</v>
      </c>
      <c r="C12" s="49" t="s">
        <v>32</v>
      </c>
      <c r="D12" s="50" t="s">
        <v>65</v>
      </c>
      <c r="E12" s="50" t="s">
        <v>66</v>
      </c>
      <c r="F12" s="50" t="s">
        <v>67</v>
      </c>
      <c r="G12" s="50" t="s">
        <v>36</v>
      </c>
      <c r="H12" s="50" t="s">
        <v>36</v>
      </c>
      <c r="I12" s="53"/>
    </row>
    <row r="13" ht="16.5" customHeight="1" spans="1:9">
      <c r="A13" s="28"/>
      <c r="B13" s="29" t="s">
        <v>31</v>
      </c>
      <c r="C13" s="49" t="s">
        <v>37</v>
      </c>
      <c r="D13" s="50" t="s">
        <v>68</v>
      </c>
      <c r="E13" s="50" t="s">
        <v>69</v>
      </c>
      <c r="F13" s="50" t="s">
        <v>39</v>
      </c>
      <c r="G13" s="50" t="s">
        <v>36</v>
      </c>
      <c r="H13" s="50" t="s">
        <v>36</v>
      </c>
      <c r="I13" s="53"/>
    </row>
    <row r="14" ht="16.5" customHeight="1" spans="1:9">
      <c r="A14" s="28"/>
      <c r="B14" s="29" t="s">
        <v>31</v>
      </c>
      <c r="C14" s="49" t="s">
        <v>40</v>
      </c>
      <c r="D14" s="50" t="s">
        <v>70</v>
      </c>
      <c r="E14" s="50" t="s">
        <v>71</v>
      </c>
      <c r="F14" s="50" t="s">
        <v>39</v>
      </c>
      <c r="G14" s="50" t="s">
        <v>44</v>
      </c>
      <c r="H14" s="50" t="s">
        <v>44</v>
      </c>
      <c r="I14" s="53"/>
    </row>
    <row r="15" ht="16.5" spans="1:9">
      <c r="A15" s="28"/>
      <c r="B15" s="29" t="s">
        <v>31</v>
      </c>
      <c r="C15" s="49" t="s">
        <v>47</v>
      </c>
      <c r="D15" s="50" t="s">
        <v>48</v>
      </c>
      <c r="E15" s="50" t="s">
        <v>49</v>
      </c>
      <c r="F15" s="50" t="s">
        <v>72</v>
      </c>
      <c r="G15" s="50" t="s">
        <v>44</v>
      </c>
      <c r="H15" s="50" t="s">
        <v>73</v>
      </c>
      <c r="I15" s="53" t="s">
        <v>74</v>
      </c>
    </row>
    <row r="16" ht="16.5" customHeight="1" spans="1:9">
      <c r="A16" s="28"/>
      <c r="B16" s="29" t="s">
        <v>50</v>
      </c>
      <c r="C16" s="49" t="s">
        <v>51</v>
      </c>
      <c r="D16" s="50" t="s">
        <v>52</v>
      </c>
      <c r="E16" s="50" t="s">
        <v>52</v>
      </c>
      <c r="F16" s="50" t="s">
        <v>52</v>
      </c>
      <c r="G16" s="50" t="s">
        <v>53</v>
      </c>
      <c r="H16" s="50" t="s">
        <v>53</v>
      </c>
      <c r="I16" s="53"/>
    </row>
    <row r="17" ht="16.5" customHeight="1" spans="1:9">
      <c r="A17" s="28"/>
      <c r="B17" s="29" t="s">
        <v>50</v>
      </c>
      <c r="C17" s="49" t="s">
        <v>54</v>
      </c>
      <c r="D17" s="50" t="s">
        <v>75</v>
      </c>
      <c r="E17" s="50" t="s">
        <v>76</v>
      </c>
      <c r="F17" s="50" t="s">
        <v>39</v>
      </c>
      <c r="G17" s="50" t="s">
        <v>57</v>
      </c>
      <c r="H17" s="50" t="s">
        <v>57</v>
      </c>
      <c r="I17" s="53"/>
    </row>
    <row r="18" ht="16.5" customHeight="1" spans="1:9">
      <c r="A18" s="28"/>
      <c r="B18" s="29" t="s">
        <v>50</v>
      </c>
      <c r="C18" s="49" t="s">
        <v>58</v>
      </c>
      <c r="D18" s="50" t="s">
        <v>52</v>
      </c>
      <c r="E18" s="50" t="s">
        <v>52</v>
      </c>
      <c r="F18" s="50" t="s">
        <v>52</v>
      </c>
      <c r="G18" s="50" t="s">
        <v>53</v>
      </c>
      <c r="H18" s="50" t="s">
        <v>53</v>
      </c>
      <c r="I18" s="53"/>
    </row>
    <row r="19" ht="16.5" customHeight="1" spans="1:9">
      <c r="A19" s="28"/>
      <c r="B19" s="29" t="s">
        <v>50</v>
      </c>
      <c r="C19" s="49" t="s">
        <v>59</v>
      </c>
      <c r="D19" s="50" t="s">
        <v>77</v>
      </c>
      <c r="E19" s="50" t="s">
        <v>69</v>
      </c>
      <c r="F19" s="50" t="s">
        <v>78</v>
      </c>
      <c r="G19" s="50" t="s">
        <v>44</v>
      </c>
      <c r="H19" s="50" t="s">
        <v>44</v>
      </c>
      <c r="I19" s="53"/>
    </row>
    <row r="20" ht="16.5" customHeight="1" spans="1:9">
      <c r="A20" s="50"/>
      <c r="B20" s="32" t="s">
        <v>61</v>
      </c>
      <c r="C20" s="32"/>
      <c r="D20" s="32"/>
      <c r="E20" s="32"/>
      <c r="F20" s="32"/>
      <c r="G20" s="51">
        <v>100</v>
      </c>
      <c r="H20" s="50">
        <f>I5+J5</f>
        <v>92.67</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E23" sqref="E23"/>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customFormat="1" ht="27" customHeight="1" spans="1:9">
      <c r="A1" s="37" t="s">
        <v>0</v>
      </c>
      <c r="B1" s="37"/>
      <c r="C1" s="37"/>
      <c r="D1" s="37"/>
      <c r="E1" s="37"/>
      <c r="F1" s="37"/>
      <c r="G1" s="37"/>
      <c r="H1" s="37"/>
      <c r="I1" s="37"/>
    </row>
    <row r="2" customFormat="1" ht="16.5" spans="1:9">
      <c r="A2" s="38" t="s">
        <v>1</v>
      </c>
      <c r="B2" s="39" t="s">
        <v>79</v>
      </c>
      <c r="C2" s="40"/>
      <c r="D2" s="40"/>
      <c r="E2" s="41"/>
      <c r="F2" s="38" t="s">
        <v>3</v>
      </c>
      <c r="G2" s="42">
        <v>68000</v>
      </c>
      <c r="H2" s="42"/>
      <c r="I2" s="42"/>
    </row>
    <row r="3" customFormat="1" ht="16.5" spans="1:9">
      <c r="A3" s="38" t="s">
        <v>4</v>
      </c>
      <c r="B3" s="39" t="s">
        <v>5</v>
      </c>
      <c r="C3" s="40"/>
      <c r="D3" s="40"/>
      <c r="E3" s="41"/>
      <c r="F3" s="38" t="s">
        <v>6</v>
      </c>
      <c r="G3" s="42"/>
      <c r="H3" s="42"/>
      <c r="I3" s="42"/>
    </row>
    <row r="4" customFormat="1" ht="16.5" spans="1:9">
      <c r="A4" s="8" t="s">
        <v>7</v>
      </c>
      <c r="B4" s="9"/>
      <c r="C4" s="9"/>
      <c r="D4" s="10" t="s">
        <v>8</v>
      </c>
      <c r="E4" s="10" t="s">
        <v>9</v>
      </c>
      <c r="F4" s="10" t="s">
        <v>10</v>
      </c>
      <c r="G4" s="10" t="s">
        <v>11</v>
      </c>
      <c r="H4" s="10" t="s">
        <v>12</v>
      </c>
      <c r="I4" s="10" t="s">
        <v>13</v>
      </c>
    </row>
    <row r="5" ht="16.5" spans="1:10">
      <c r="A5" s="11"/>
      <c r="B5" s="10" t="s">
        <v>14</v>
      </c>
      <c r="C5" s="10"/>
      <c r="D5" s="43">
        <v>0</v>
      </c>
      <c r="E5" s="43">
        <v>68000</v>
      </c>
      <c r="F5" s="43">
        <v>68000</v>
      </c>
      <c r="G5" s="44">
        <v>10</v>
      </c>
      <c r="H5" s="43">
        <f>IF(AND(E5=0,F5=0),1,IF(E5=0,0,ROUND(F5/E5,2)))</f>
        <v>1</v>
      </c>
      <c r="I5" s="43">
        <f>ROUND(H5*G5,2)</f>
        <v>10</v>
      </c>
      <c r="J5" s="52">
        <v>89.26</v>
      </c>
    </row>
    <row r="6" customFormat="1" ht="16.5" spans="1:9">
      <c r="A6" s="11"/>
      <c r="B6" s="14" t="s">
        <v>15</v>
      </c>
      <c r="C6" s="15"/>
      <c r="D6" s="43">
        <v>0</v>
      </c>
      <c r="E6" s="43">
        <v>68000</v>
      </c>
      <c r="F6" s="43">
        <v>68000</v>
      </c>
      <c r="G6" s="42" t="s">
        <v>16</v>
      </c>
      <c r="H6" s="43">
        <f t="shared" ref="H6:H8" si="0">IF(E6=0,0,ROUND(F6/E6,2))</f>
        <v>1</v>
      </c>
      <c r="I6" s="42" t="s">
        <v>16</v>
      </c>
    </row>
    <row r="7" customFormat="1" ht="16.5" spans="1:9">
      <c r="A7" s="11"/>
      <c r="B7" s="14" t="s">
        <v>17</v>
      </c>
      <c r="C7" s="15"/>
      <c r="D7" s="43">
        <v>0</v>
      </c>
      <c r="E7" s="43">
        <v>0</v>
      </c>
      <c r="F7" s="43">
        <v>0</v>
      </c>
      <c r="G7" s="42" t="s">
        <v>16</v>
      </c>
      <c r="H7" s="43">
        <f t="shared" si="0"/>
        <v>0</v>
      </c>
      <c r="I7" s="42" t="s">
        <v>16</v>
      </c>
    </row>
    <row r="8" customFormat="1" ht="16.5" spans="1:9">
      <c r="A8" s="16"/>
      <c r="B8" s="17" t="s">
        <v>18</v>
      </c>
      <c r="C8" s="17"/>
      <c r="D8" s="43">
        <f t="shared" ref="D8:F8" si="1">D5-D6-D7</f>
        <v>0</v>
      </c>
      <c r="E8" s="43">
        <f t="shared" si="1"/>
        <v>0</v>
      </c>
      <c r="F8" s="43">
        <f t="shared" si="1"/>
        <v>0</v>
      </c>
      <c r="G8" s="42" t="s">
        <v>16</v>
      </c>
      <c r="H8" s="43">
        <f t="shared" si="0"/>
        <v>0</v>
      </c>
      <c r="I8" s="42" t="s">
        <v>16</v>
      </c>
    </row>
    <row r="9" customFormat="1" ht="16.5" spans="1:9">
      <c r="A9" s="18" t="s">
        <v>19</v>
      </c>
      <c r="B9" s="19" t="s">
        <v>20</v>
      </c>
      <c r="C9" s="20"/>
      <c r="D9" s="20"/>
      <c r="E9" s="21"/>
      <c r="F9" s="22" t="s">
        <v>21</v>
      </c>
      <c r="G9" s="22"/>
      <c r="H9" s="22"/>
      <c r="I9" s="22"/>
    </row>
    <row r="10" customFormat="1" ht="52.5" customHeight="1" spans="1:9">
      <c r="A10" s="18"/>
      <c r="B10" s="45" t="s">
        <v>80</v>
      </c>
      <c r="C10" s="46"/>
      <c r="D10" s="46"/>
      <c r="E10" s="47"/>
      <c r="F10" s="48" t="s">
        <v>81</v>
      </c>
      <c r="G10" s="48"/>
      <c r="H10" s="48"/>
      <c r="I10" s="48"/>
    </row>
    <row r="11" customFormat="1" ht="20.25" customHeight="1" spans="1:9">
      <c r="A11" s="18" t="s">
        <v>24</v>
      </c>
      <c r="B11" s="27" t="s">
        <v>25</v>
      </c>
      <c r="C11" s="27" t="s">
        <v>26</v>
      </c>
      <c r="D11" s="27" t="s">
        <v>27</v>
      </c>
      <c r="E11" s="27" t="s">
        <v>28</v>
      </c>
      <c r="F11" s="27" t="s">
        <v>29</v>
      </c>
      <c r="G11" s="27" t="s">
        <v>11</v>
      </c>
      <c r="H11" s="27" t="s">
        <v>13</v>
      </c>
      <c r="I11" s="35" t="s">
        <v>30</v>
      </c>
    </row>
    <row r="12" customFormat="1" ht="16.5" customHeight="1" spans="1:9">
      <c r="A12" s="28"/>
      <c r="B12" s="29" t="s">
        <v>31</v>
      </c>
      <c r="C12" s="49" t="s">
        <v>32</v>
      </c>
      <c r="D12" s="50" t="s">
        <v>82</v>
      </c>
      <c r="E12" s="50" t="s">
        <v>83</v>
      </c>
      <c r="F12" s="50" t="s">
        <v>83</v>
      </c>
      <c r="G12" s="50" t="s">
        <v>36</v>
      </c>
      <c r="H12" s="50" t="s">
        <v>36</v>
      </c>
      <c r="I12" s="53"/>
    </row>
    <row r="13" customFormat="1" ht="16.5" customHeight="1" spans="1:9">
      <c r="A13" s="28"/>
      <c r="B13" s="29"/>
      <c r="C13" s="49" t="s">
        <v>37</v>
      </c>
      <c r="D13" s="50" t="s">
        <v>84</v>
      </c>
      <c r="E13" s="50" t="s">
        <v>85</v>
      </c>
      <c r="F13" s="50" t="s">
        <v>86</v>
      </c>
      <c r="G13" s="50" t="s">
        <v>36</v>
      </c>
      <c r="H13" s="50" t="s">
        <v>36</v>
      </c>
      <c r="I13" s="53"/>
    </row>
    <row r="14" customFormat="1" ht="16.5" customHeight="1" spans="1:9">
      <c r="A14" s="28"/>
      <c r="B14" s="29"/>
      <c r="C14" s="49" t="s">
        <v>40</v>
      </c>
      <c r="D14" s="50" t="s">
        <v>87</v>
      </c>
      <c r="E14" s="50" t="s">
        <v>88</v>
      </c>
      <c r="F14" s="50" t="s">
        <v>39</v>
      </c>
      <c r="G14" s="50" t="s">
        <v>44</v>
      </c>
      <c r="H14" s="50" t="s">
        <v>44</v>
      </c>
      <c r="I14" s="53"/>
    </row>
    <row r="15" customFormat="1" ht="16.5" customHeight="1" spans="1:9">
      <c r="A15" s="28"/>
      <c r="B15" s="29"/>
      <c r="C15" s="49" t="s">
        <v>47</v>
      </c>
      <c r="D15" s="50" t="s">
        <v>48</v>
      </c>
      <c r="E15" s="50" t="s">
        <v>39</v>
      </c>
      <c r="F15" s="50" t="s">
        <v>39</v>
      </c>
      <c r="G15" s="50" t="s">
        <v>44</v>
      </c>
      <c r="H15" s="50" t="s">
        <v>44</v>
      </c>
      <c r="I15" s="53"/>
    </row>
    <row r="16" customFormat="1" ht="16.5" customHeight="1" spans="1:9">
      <c r="A16" s="28"/>
      <c r="B16" s="29" t="s">
        <v>50</v>
      </c>
      <c r="C16" s="49" t="s">
        <v>51</v>
      </c>
      <c r="D16" s="50" t="s">
        <v>52</v>
      </c>
      <c r="E16" s="50" t="s">
        <v>52</v>
      </c>
      <c r="F16" s="50" t="s">
        <v>52</v>
      </c>
      <c r="G16" s="50" t="s">
        <v>53</v>
      </c>
      <c r="H16" s="50" t="s">
        <v>53</v>
      </c>
      <c r="I16" s="53"/>
    </row>
    <row r="17" customFormat="1" ht="16.5" customHeight="1" spans="1:9">
      <c r="A17" s="28"/>
      <c r="B17" s="29"/>
      <c r="C17" s="49" t="s">
        <v>54</v>
      </c>
      <c r="D17" s="50" t="s">
        <v>89</v>
      </c>
      <c r="E17" s="50" t="s">
        <v>76</v>
      </c>
      <c r="F17" s="50" t="s">
        <v>39</v>
      </c>
      <c r="G17" s="50" t="s">
        <v>57</v>
      </c>
      <c r="H17" s="50" t="s">
        <v>57</v>
      </c>
      <c r="I17" s="53"/>
    </row>
    <row r="18" customFormat="1" ht="16.5" customHeight="1" spans="1:9">
      <c r="A18" s="28"/>
      <c r="B18" s="29"/>
      <c r="C18" s="49" t="s">
        <v>58</v>
      </c>
      <c r="D18" s="50" t="s">
        <v>52</v>
      </c>
      <c r="E18" s="50" t="s">
        <v>52</v>
      </c>
      <c r="F18" s="50" t="s">
        <v>52</v>
      </c>
      <c r="G18" s="50" t="s">
        <v>53</v>
      </c>
      <c r="H18" s="50" t="s">
        <v>53</v>
      </c>
      <c r="I18" s="53"/>
    </row>
    <row r="19" customFormat="1" ht="16.5" customHeight="1" spans="1:9">
      <c r="A19" s="28"/>
      <c r="B19" s="29"/>
      <c r="C19" s="49" t="s">
        <v>59</v>
      </c>
      <c r="D19" s="50" t="s">
        <v>90</v>
      </c>
      <c r="E19" s="50" t="s">
        <v>49</v>
      </c>
      <c r="F19" s="50" t="s">
        <v>91</v>
      </c>
      <c r="G19" s="50" t="s">
        <v>44</v>
      </c>
      <c r="H19" s="50" t="s">
        <v>92</v>
      </c>
      <c r="I19" s="53" t="s">
        <v>93</v>
      </c>
    </row>
    <row r="20" customFormat="1" ht="16.5" customHeight="1" spans="1:9">
      <c r="A20" s="50"/>
      <c r="B20" s="32" t="s">
        <v>61</v>
      </c>
      <c r="C20" s="32"/>
      <c r="D20" s="32"/>
      <c r="E20" s="32"/>
      <c r="F20" s="32"/>
      <c r="G20" s="51">
        <v>100</v>
      </c>
      <c r="H20" s="50">
        <f>I5+J5</f>
        <v>99.26</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customFormat="1" ht="27" customHeight="1" spans="1:9">
      <c r="A1" s="37" t="s">
        <v>0</v>
      </c>
      <c r="B1" s="37"/>
      <c r="C1" s="37"/>
      <c r="D1" s="37"/>
      <c r="E1" s="37"/>
      <c r="F1" s="37"/>
      <c r="G1" s="37"/>
      <c r="H1" s="37"/>
      <c r="I1" s="37"/>
    </row>
    <row r="2" customFormat="1" ht="16.5" spans="1:9">
      <c r="A2" s="38" t="s">
        <v>1</v>
      </c>
      <c r="B2" s="39" t="s">
        <v>94</v>
      </c>
      <c r="C2" s="40"/>
      <c r="D2" s="40"/>
      <c r="E2" s="41"/>
      <c r="F2" s="38" t="s">
        <v>3</v>
      </c>
      <c r="G2" s="42">
        <v>450000</v>
      </c>
      <c r="H2" s="42"/>
      <c r="I2" s="42"/>
    </row>
    <row r="3" customFormat="1" ht="16.5" spans="1:9">
      <c r="A3" s="38" t="s">
        <v>4</v>
      </c>
      <c r="B3" s="39" t="s">
        <v>5</v>
      </c>
      <c r="C3" s="40"/>
      <c r="D3" s="40"/>
      <c r="E3" s="41"/>
      <c r="F3" s="38" t="s">
        <v>6</v>
      </c>
      <c r="G3" s="42"/>
      <c r="H3" s="42"/>
      <c r="I3" s="42"/>
    </row>
    <row r="4" customFormat="1" ht="16.5" spans="1:9">
      <c r="A4" s="8" t="s">
        <v>7</v>
      </c>
      <c r="B4" s="9"/>
      <c r="C4" s="9"/>
      <c r="D4" s="10" t="s">
        <v>8</v>
      </c>
      <c r="E4" s="10" t="s">
        <v>9</v>
      </c>
      <c r="F4" s="10" t="s">
        <v>10</v>
      </c>
      <c r="G4" s="10" t="s">
        <v>11</v>
      </c>
      <c r="H4" s="10" t="s">
        <v>12</v>
      </c>
      <c r="I4" s="10" t="s">
        <v>13</v>
      </c>
    </row>
    <row r="5" ht="16.5" spans="1:10">
      <c r="A5" s="11"/>
      <c r="B5" s="10" t="s">
        <v>14</v>
      </c>
      <c r="C5" s="10"/>
      <c r="D5" s="43">
        <v>150000</v>
      </c>
      <c r="E5" s="43">
        <v>150000</v>
      </c>
      <c r="F5" s="43">
        <v>139652.86</v>
      </c>
      <c r="G5" s="44">
        <v>10</v>
      </c>
      <c r="H5" s="43">
        <f>IF(AND(E5=0,F5=0),1,IF(E5=0,0,ROUND(F5/E5,2)))</f>
        <v>0.93</v>
      </c>
      <c r="I5" s="43">
        <f>ROUND(H5*G5,2)</f>
        <v>9.3</v>
      </c>
      <c r="J5" s="52">
        <v>90</v>
      </c>
    </row>
    <row r="6" customFormat="1" ht="16.5" spans="1:9">
      <c r="A6" s="11"/>
      <c r="B6" s="14" t="s">
        <v>15</v>
      </c>
      <c r="C6" s="15"/>
      <c r="D6" s="43">
        <v>150000</v>
      </c>
      <c r="E6" s="43">
        <v>150000</v>
      </c>
      <c r="F6" s="43">
        <v>139652.86</v>
      </c>
      <c r="G6" s="42" t="s">
        <v>16</v>
      </c>
      <c r="H6" s="43">
        <f t="shared" ref="H6:H8" si="0">IF(E6=0,0,ROUND(F6/E6,2))</f>
        <v>0.93</v>
      </c>
      <c r="I6" s="42" t="s">
        <v>16</v>
      </c>
    </row>
    <row r="7" customFormat="1" ht="16.5" spans="1:9">
      <c r="A7" s="11"/>
      <c r="B7" s="14" t="s">
        <v>17</v>
      </c>
      <c r="C7" s="15"/>
      <c r="D7" s="43">
        <v>0</v>
      </c>
      <c r="E7" s="43">
        <v>0</v>
      </c>
      <c r="F7" s="43">
        <v>0</v>
      </c>
      <c r="G7" s="42" t="s">
        <v>16</v>
      </c>
      <c r="H7" s="43">
        <f t="shared" si="0"/>
        <v>0</v>
      </c>
      <c r="I7" s="42" t="s">
        <v>16</v>
      </c>
    </row>
    <row r="8" customFormat="1" ht="16.5" spans="1:9">
      <c r="A8" s="16"/>
      <c r="B8" s="17" t="s">
        <v>18</v>
      </c>
      <c r="C8" s="17"/>
      <c r="D8" s="43">
        <f t="shared" ref="D8:F8" si="1">D5-D6-D7</f>
        <v>0</v>
      </c>
      <c r="E8" s="43">
        <f t="shared" si="1"/>
        <v>0</v>
      </c>
      <c r="F8" s="43">
        <f t="shared" si="1"/>
        <v>0</v>
      </c>
      <c r="G8" s="42" t="s">
        <v>16</v>
      </c>
      <c r="H8" s="43">
        <f t="shared" si="0"/>
        <v>0</v>
      </c>
      <c r="I8" s="42" t="s">
        <v>16</v>
      </c>
    </row>
    <row r="9" customFormat="1" ht="16.5" spans="1:9">
      <c r="A9" s="18" t="s">
        <v>19</v>
      </c>
      <c r="B9" s="19" t="s">
        <v>20</v>
      </c>
      <c r="C9" s="20"/>
      <c r="D9" s="20"/>
      <c r="E9" s="21"/>
      <c r="F9" s="22" t="s">
        <v>21</v>
      </c>
      <c r="G9" s="22"/>
      <c r="H9" s="22"/>
      <c r="I9" s="22"/>
    </row>
    <row r="10" customFormat="1" ht="52.5" customHeight="1" spans="1:9">
      <c r="A10" s="18"/>
      <c r="B10" s="45" t="s">
        <v>95</v>
      </c>
      <c r="C10" s="46"/>
      <c r="D10" s="46"/>
      <c r="E10" s="47"/>
      <c r="F10" s="48" t="s">
        <v>96</v>
      </c>
      <c r="G10" s="48"/>
      <c r="H10" s="48"/>
      <c r="I10" s="48"/>
    </row>
    <row r="11" customFormat="1" ht="20.25" customHeight="1" spans="1:9">
      <c r="A11" s="18" t="s">
        <v>24</v>
      </c>
      <c r="B11" s="27" t="s">
        <v>25</v>
      </c>
      <c r="C11" s="27" t="s">
        <v>26</v>
      </c>
      <c r="D11" s="27" t="s">
        <v>27</v>
      </c>
      <c r="E11" s="27" t="s">
        <v>28</v>
      </c>
      <c r="F11" s="27" t="s">
        <v>29</v>
      </c>
      <c r="G11" s="27" t="s">
        <v>11</v>
      </c>
      <c r="H11" s="27" t="s">
        <v>13</v>
      </c>
      <c r="I11" s="35" t="s">
        <v>30</v>
      </c>
    </row>
    <row r="12" customFormat="1" ht="16.5" customHeight="1" spans="1:9">
      <c r="A12" s="28"/>
      <c r="B12" s="29" t="s">
        <v>31</v>
      </c>
      <c r="C12" s="49" t="s">
        <v>32</v>
      </c>
      <c r="D12" s="50" t="s">
        <v>97</v>
      </c>
      <c r="E12" s="50" t="s">
        <v>98</v>
      </c>
      <c r="F12" s="50" t="s">
        <v>98</v>
      </c>
      <c r="G12" s="50" t="s">
        <v>36</v>
      </c>
      <c r="H12" s="50" t="s">
        <v>36</v>
      </c>
      <c r="I12" s="53"/>
    </row>
    <row r="13" customFormat="1" ht="16.5" customHeight="1" spans="1:9">
      <c r="A13" s="28"/>
      <c r="B13" s="29"/>
      <c r="C13" s="49" t="s">
        <v>37</v>
      </c>
      <c r="D13" s="50" t="s">
        <v>99</v>
      </c>
      <c r="E13" s="50" t="s">
        <v>100</v>
      </c>
      <c r="F13" s="50" t="s">
        <v>98</v>
      </c>
      <c r="G13" s="50" t="s">
        <v>36</v>
      </c>
      <c r="H13" s="50" t="s">
        <v>36</v>
      </c>
      <c r="I13" s="53"/>
    </row>
    <row r="14" customFormat="1" ht="16.5" customHeight="1" spans="1:9">
      <c r="A14" s="28"/>
      <c r="B14" s="29"/>
      <c r="C14" s="49" t="s">
        <v>40</v>
      </c>
      <c r="D14" s="50" t="s">
        <v>101</v>
      </c>
      <c r="E14" s="50" t="s">
        <v>71</v>
      </c>
      <c r="F14" s="50" t="s">
        <v>39</v>
      </c>
      <c r="G14" s="50" t="s">
        <v>44</v>
      </c>
      <c r="H14" s="50" t="s">
        <v>44</v>
      </c>
      <c r="I14" s="53"/>
    </row>
    <row r="15" customFormat="1" ht="16.5" customHeight="1" spans="1:9">
      <c r="A15" s="28"/>
      <c r="B15" s="29"/>
      <c r="C15" s="49" t="s">
        <v>47</v>
      </c>
      <c r="D15" s="50" t="s">
        <v>48</v>
      </c>
      <c r="E15" s="50" t="s">
        <v>49</v>
      </c>
      <c r="F15" s="50" t="s">
        <v>102</v>
      </c>
      <c r="G15" s="50" t="s">
        <v>44</v>
      </c>
      <c r="H15" s="50" t="s">
        <v>44</v>
      </c>
      <c r="I15" s="53"/>
    </row>
    <row r="16" customFormat="1" ht="16.5" customHeight="1" spans="1:9">
      <c r="A16" s="28"/>
      <c r="B16" s="29" t="s">
        <v>50</v>
      </c>
      <c r="C16" s="49" t="s">
        <v>51</v>
      </c>
      <c r="D16" s="50" t="s">
        <v>52</v>
      </c>
      <c r="E16" s="50" t="s">
        <v>52</v>
      </c>
      <c r="F16" s="50" t="s">
        <v>52</v>
      </c>
      <c r="G16" s="50" t="s">
        <v>53</v>
      </c>
      <c r="H16" s="50" t="s">
        <v>53</v>
      </c>
      <c r="I16" s="53"/>
    </row>
    <row r="17" customFormat="1" ht="16.5" customHeight="1" spans="1:9">
      <c r="A17" s="28"/>
      <c r="B17" s="29"/>
      <c r="C17" s="49" t="s">
        <v>54</v>
      </c>
      <c r="D17" s="50" t="s">
        <v>103</v>
      </c>
      <c r="E17" s="50" t="s">
        <v>104</v>
      </c>
      <c r="F17" s="50" t="s">
        <v>104</v>
      </c>
      <c r="G17" s="50" t="s">
        <v>57</v>
      </c>
      <c r="H17" s="50" t="s">
        <v>57</v>
      </c>
      <c r="I17" s="53"/>
    </row>
    <row r="18" customFormat="1" ht="16.5" customHeight="1" spans="1:9">
      <c r="A18" s="28"/>
      <c r="B18" s="29"/>
      <c r="C18" s="49" t="s">
        <v>58</v>
      </c>
      <c r="D18" s="50" t="s">
        <v>52</v>
      </c>
      <c r="E18" s="50" t="s">
        <v>52</v>
      </c>
      <c r="F18" s="50" t="s">
        <v>52</v>
      </c>
      <c r="G18" s="50" t="s">
        <v>53</v>
      </c>
      <c r="H18" s="50" t="s">
        <v>53</v>
      </c>
      <c r="I18" s="53"/>
    </row>
    <row r="19" customFormat="1" ht="16.5" customHeight="1" spans="1:9">
      <c r="A19" s="28"/>
      <c r="B19" s="29"/>
      <c r="C19" s="49" t="s">
        <v>59</v>
      </c>
      <c r="D19" s="50" t="s">
        <v>105</v>
      </c>
      <c r="E19" s="50" t="s">
        <v>49</v>
      </c>
      <c r="F19" s="50" t="s">
        <v>106</v>
      </c>
      <c r="G19" s="50" t="s">
        <v>44</v>
      </c>
      <c r="H19" s="50" t="s">
        <v>44</v>
      </c>
      <c r="I19" s="53"/>
    </row>
    <row r="20" customFormat="1" ht="16.5" customHeight="1" spans="1:9">
      <c r="A20" s="50"/>
      <c r="B20" s="32" t="s">
        <v>61</v>
      </c>
      <c r="C20" s="32"/>
      <c r="D20" s="32"/>
      <c r="E20" s="32"/>
      <c r="F20" s="32"/>
      <c r="G20" s="51">
        <v>100</v>
      </c>
      <c r="H20" s="50">
        <f>I5+J5</f>
        <v>99.3</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customFormat="1" ht="27" customHeight="1" spans="1:9">
      <c r="A1" s="37" t="s">
        <v>0</v>
      </c>
      <c r="B1" s="37"/>
      <c r="C1" s="37"/>
      <c r="D1" s="37"/>
      <c r="E1" s="37"/>
      <c r="F1" s="37"/>
      <c r="G1" s="37"/>
      <c r="H1" s="37"/>
      <c r="I1" s="37"/>
    </row>
    <row r="2" customFormat="1" ht="16.5" spans="1:9">
      <c r="A2" s="38" t="s">
        <v>1</v>
      </c>
      <c r="B2" s="39" t="s">
        <v>107</v>
      </c>
      <c r="C2" s="40"/>
      <c r="D2" s="40"/>
      <c r="E2" s="41"/>
      <c r="F2" s="38" t="s">
        <v>3</v>
      </c>
      <c r="G2" s="42">
        <v>3130000</v>
      </c>
      <c r="H2" s="42"/>
      <c r="I2" s="42"/>
    </row>
    <row r="3" customFormat="1" ht="16.5" spans="1:9">
      <c r="A3" s="38" t="s">
        <v>4</v>
      </c>
      <c r="B3" s="39" t="s">
        <v>5</v>
      </c>
      <c r="C3" s="40"/>
      <c r="D3" s="40"/>
      <c r="E3" s="41"/>
      <c r="F3" s="38" t="s">
        <v>6</v>
      </c>
      <c r="G3" s="42"/>
      <c r="H3" s="42"/>
      <c r="I3" s="42"/>
    </row>
    <row r="4" customFormat="1" ht="16.5" spans="1:9">
      <c r="A4" s="8" t="s">
        <v>7</v>
      </c>
      <c r="B4" s="9"/>
      <c r="C4" s="9"/>
      <c r="D4" s="10" t="s">
        <v>8</v>
      </c>
      <c r="E4" s="10" t="s">
        <v>9</v>
      </c>
      <c r="F4" s="10" t="s">
        <v>10</v>
      </c>
      <c r="G4" s="10" t="s">
        <v>11</v>
      </c>
      <c r="H4" s="10" t="s">
        <v>12</v>
      </c>
      <c r="I4" s="10" t="s">
        <v>13</v>
      </c>
    </row>
    <row r="5" ht="16.5" spans="1:10">
      <c r="A5" s="11"/>
      <c r="B5" s="10" t="s">
        <v>14</v>
      </c>
      <c r="C5" s="10"/>
      <c r="D5" s="43">
        <v>900000</v>
      </c>
      <c r="E5" s="43">
        <v>1200000</v>
      </c>
      <c r="F5" s="43">
        <v>1159663.64</v>
      </c>
      <c r="G5" s="44">
        <v>10</v>
      </c>
      <c r="H5" s="43">
        <f>IF(AND(E5=0,F5=0),1,IF(E5=0,0,ROUND(F5/E5,2)))</f>
        <v>0.97</v>
      </c>
      <c r="I5" s="43">
        <f>ROUND(H5*G5,2)</f>
        <v>9.7</v>
      </c>
      <c r="J5" s="52">
        <v>90</v>
      </c>
    </row>
    <row r="6" customFormat="1" ht="16.5" spans="1:9">
      <c r="A6" s="11"/>
      <c r="B6" s="14" t="s">
        <v>15</v>
      </c>
      <c r="C6" s="15"/>
      <c r="D6" s="43">
        <v>900000</v>
      </c>
      <c r="E6" s="43">
        <v>1200000</v>
      </c>
      <c r="F6" s="43">
        <v>1159663.64</v>
      </c>
      <c r="G6" s="42" t="s">
        <v>16</v>
      </c>
      <c r="H6" s="43">
        <f t="shared" ref="H6:H8" si="0">IF(E6=0,0,ROUND(F6/E6,2))</f>
        <v>0.97</v>
      </c>
      <c r="I6" s="42" t="s">
        <v>16</v>
      </c>
    </row>
    <row r="7" customFormat="1" ht="16.5" spans="1:9">
      <c r="A7" s="11"/>
      <c r="B7" s="14" t="s">
        <v>17</v>
      </c>
      <c r="C7" s="15"/>
      <c r="D7" s="43">
        <v>0</v>
      </c>
      <c r="E7" s="43">
        <v>0</v>
      </c>
      <c r="F7" s="43">
        <v>0</v>
      </c>
      <c r="G7" s="42" t="s">
        <v>16</v>
      </c>
      <c r="H7" s="43">
        <f t="shared" si="0"/>
        <v>0</v>
      </c>
      <c r="I7" s="42" t="s">
        <v>16</v>
      </c>
    </row>
    <row r="8" customFormat="1" ht="16.5" spans="1:9">
      <c r="A8" s="16"/>
      <c r="B8" s="17" t="s">
        <v>18</v>
      </c>
      <c r="C8" s="17"/>
      <c r="D8" s="43">
        <f t="shared" ref="D8:F8" si="1">D5-D6-D7</f>
        <v>0</v>
      </c>
      <c r="E8" s="43">
        <f t="shared" si="1"/>
        <v>0</v>
      </c>
      <c r="F8" s="43">
        <f t="shared" si="1"/>
        <v>0</v>
      </c>
      <c r="G8" s="42" t="s">
        <v>16</v>
      </c>
      <c r="H8" s="43">
        <f t="shared" si="0"/>
        <v>0</v>
      </c>
      <c r="I8" s="42" t="s">
        <v>16</v>
      </c>
    </row>
    <row r="9" customFormat="1" ht="16.5" spans="1:9">
      <c r="A9" s="18" t="s">
        <v>19</v>
      </c>
      <c r="B9" s="19" t="s">
        <v>20</v>
      </c>
      <c r="C9" s="20"/>
      <c r="D9" s="20"/>
      <c r="E9" s="21"/>
      <c r="F9" s="22" t="s">
        <v>21</v>
      </c>
      <c r="G9" s="22"/>
      <c r="H9" s="22"/>
      <c r="I9" s="22"/>
    </row>
    <row r="10" customFormat="1" ht="52.5" customHeight="1" spans="1:9">
      <c r="A10" s="18"/>
      <c r="B10" s="45" t="s">
        <v>108</v>
      </c>
      <c r="C10" s="46"/>
      <c r="D10" s="46"/>
      <c r="E10" s="47"/>
      <c r="F10" s="48" t="s">
        <v>109</v>
      </c>
      <c r="G10" s="48"/>
      <c r="H10" s="48"/>
      <c r="I10" s="48"/>
    </row>
    <row r="11" customFormat="1" ht="20.25" customHeight="1" spans="1:9">
      <c r="A11" s="18" t="s">
        <v>24</v>
      </c>
      <c r="B11" s="27" t="s">
        <v>25</v>
      </c>
      <c r="C11" s="27" t="s">
        <v>26</v>
      </c>
      <c r="D11" s="27" t="s">
        <v>27</v>
      </c>
      <c r="E11" s="27" t="s">
        <v>28</v>
      </c>
      <c r="F11" s="27" t="s">
        <v>29</v>
      </c>
      <c r="G11" s="27" t="s">
        <v>11</v>
      </c>
      <c r="H11" s="27" t="s">
        <v>13</v>
      </c>
      <c r="I11" s="35" t="s">
        <v>30</v>
      </c>
    </row>
    <row r="12" customFormat="1" ht="16.5" customHeight="1" spans="1:9">
      <c r="A12" s="28"/>
      <c r="B12" s="29" t="s">
        <v>31</v>
      </c>
      <c r="C12" s="49" t="s">
        <v>32</v>
      </c>
      <c r="D12" s="50" t="s">
        <v>110</v>
      </c>
      <c r="E12" s="50" t="s">
        <v>111</v>
      </c>
      <c r="F12" s="50" t="s">
        <v>112</v>
      </c>
      <c r="G12" s="50" t="s">
        <v>36</v>
      </c>
      <c r="H12" s="50" t="s">
        <v>36</v>
      </c>
      <c r="I12" s="53"/>
    </row>
    <row r="13" customFormat="1" ht="16.5" customHeight="1" spans="1:9">
      <c r="A13" s="28"/>
      <c r="B13" s="29"/>
      <c r="C13" s="49" t="s">
        <v>37</v>
      </c>
      <c r="D13" s="50" t="s">
        <v>113</v>
      </c>
      <c r="E13" s="50" t="s">
        <v>114</v>
      </c>
      <c r="F13" s="50" t="s">
        <v>115</v>
      </c>
      <c r="G13" s="50" t="s">
        <v>36</v>
      </c>
      <c r="H13" s="50" t="s">
        <v>36</v>
      </c>
      <c r="I13" s="53"/>
    </row>
    <row r="14" customFormat="1" ht="16.5" customHeight="1" spans="1:9">
      <c r="A14" s="28"/>
      <c r="B14" s="29"/>
      <c r="C14" s="49" t="s">
        <v>40</v>
      </c>
      <c r="D14" s="50" t="s">
        <v>116</v>
      </c>
      <c r="E14" s="50" t="s">
        <v>71</v>
      </c>
      <c r="F14" s="50" t="s">
        <v>39</v>
      </c>
      <c r="G14" s="50" t="s">
        <v>44</v>
      </c>
      <c r="H14" s="50" t="s">
        <v>44</v>
      </c>
      <c r="I14" s="53" t="s">
        <v>117</v>
      </c>
    </row>
    <row r="15" customFormat="1" ht="16.5" customHeight="1" spans="1:9">
      <c r="A15" s="28"/>
      <c r="B15" s="29"/>
      <c r="C15" s="49" t="s">
        <v>47</v>
      </c>
      <c r="D15" s="50" t="s">
        <v>48</v>
      </c>
      <c r="E15" s="50" t="s">
        <v>49</v>
      </c>
      <c r="F15" s="50" t="s">
        <v>118</v>
      </c>
      <c r="G15" s="50" t="s">
        <v>44</v>
      </c>
      <c r="H15" s="50" t="s">
        <v>44</v>
      </c>
      <c r="I15" s="53"/>
    </row>
    <row r="16" customFormat="1" ht="16.5" customHeight="1" spans="1:9">
      <c r="A16" s="28"/>
      <c r="B16" s="29" t="s">
        <v>50</v>
      </c>
      <c r="C16" s="49" t="s">
        <v>51</v>
      </c>
      <c r="D16" s="50" t="s">
        <v>52</v>
      </c>
      <c r="E16" s="50" t="s">
        <v>52</v>
      </c>
      <c r="F16" s="50" t="s">
        <v>52</v>
      </c>
      <c r="G16" s="50" t="s">
        <v>53</v>
      </c>
      <c r="H16" s="50" t="s">
        <v>53</v>
      </c>
      <c r="I16" s="53"/>
    </row>
    <row r="17" customFormat="1" ht="16.5" customHeight="1" spans="1:9">
      <c r="A17" s="28"/>
      <c r="B17" s="29"/>
      <c r="C17" s="49" t="s">
        <v>54</v>
      </c>
      <c r="D17" s="50" t="s">
        <v>119</v>
      </c>
      <c r="E17" s="50" t="s">
        <v>104</v>
      </c>
      <c r="F17" s="50" t="s">
        <v>104</v>
      </c>
      <c r="G17" s="50" t="s">
        <v>57</v>
      </c>
      <c r="H17" s="50" t="s">
        <v>57</v>
      </c>
      <c r="I17" s="53"/>
    </row>
    <row r="18" customFormat="1" ht="16.5" customHeight="1" spans="1:9">
      <c r="A18" s="28"/>
      <c r="B18" s="29"/>
      <c r="C18" s="49" t="s">
        <v>58</v>
      </c>
      <c r="D18" s="50" t="s">
        <v>52</v>
      </c>
      <c r="E18" s="50" t="s">
        <v>52</v>
      </c>
      <c r="F18" s="50" t="s">
        <v>52</v>
      </c>
      <c r="G18" s="50" t="s">
        <v>53</v>
      </c>
      <c r="H18" s="50" t="s">
        <v>53</v>
      </c>
      <c r="I18" s="53"/>
    </row>
    <row r="19" customFormat="1" ht="16.5" customHeight="1" spans="1:9">
      <c r="A19" s="28"/>
      <c r="B19" s="29"/>
      <c r="C19" s="49" t="s">
        <v>59</v>
      </c>
      <c r="D19" s="50" t="s">
        <v>120</v>
      </c>
      <c r="E19" s="50" t="s">
        <v>69</v>
      </c>
      <c r="F19" s="50" t="s">
        <v>39</v>
      </c>
      <c r="G19" s="50" t="s">
        <v>44</v>
      </c>
      <c r="H19" s="50" t="s">
        <v>44</v>
      </c>
      <c r="I19" s="53"/>
    </row>
    <row r="20" customFormat="1" ht="16.5" customHeight="1" spans="1:9">
      <c r="A20" s="50"/>
      <c r="B20" s="32" t="s">
        <v>61</v>
      </c>
      <c r="C20" s="32"/>
      <c r="D20" s="32"/>
      <c r="E20" s="32"/>
      <c r="F20" s="32"/>
      <c r="G20" s="51">
        <v>100</v>
      </c>
      <c r="H20" s="50">
        <f>I5+J5</f>
        <v>99.7</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cols>
    <col min="2" max="2" width="12.625" customWidth="1"/>
    <col min="3" max="3" width="15.625" customWidth="1"/>
    <col min="4" max="6" width="12.625" customWidth="1"/>
    <col min="7" max="8" width="6.625" customWidth="1"/>
    <col min="9" max="9" width="24.625" customWidth="1"/>
    <col min="10" max="10" width="9" hidden="1" customWidth="1"/>
  </cols>
  <sheetData>
    <row r="1" customFormat="1" ht="27" customHeight="1" spans="1:9">
      <c r="A1" s="37" t="s">
        <v>0</v>
      </c>
      <c r="B1" s="37"/>
      <c r="C1" s="37"/>
      <c r="D1" s="37"/>
      <c r="E1" s="37"/>
      <c r="F1" s="37"/>
      <c r="G1" s="37"/>
      <c r="H1" s="37"/>
      <c r="I1" s="37"/>
    </row>
    <row r="2" customFormat="1" ht="16.5" spans="1:9">
      <c r="A2" s="38" t="s">
        <v>1</v>
      </c>
      <c r="B2" s="39" t="s">
        <v>121</v>
      </c>
      <c r="C2" s="40"/>
      <c r="D2" s="40"/>
      <c r="E2" s="41"/>
      <c r="F2" s="38" t="s">
        <v>3</v>
      </c>
      <c r="G2" s="42">
        <v>19974542.38</v>
      </c>
      <c r="H2" s="42"/>
      <c r="I2" s="42"/>
    </row>
    <row r="3" customFormat="1" ht="16.5" spans="1:9">
      <c r="A3" s="38" t="s">
        <v>4</v>
      </c>
      <c r="B3" s="39" t="s">
        <v>5</v>
      </c>
      <c r="C3" s="40"/>
      <c r="D3" s="40"/>
      <c r="E3" s="41"/>
      <c r="F3" s="38" t="s">
        <v>6</v>
      </c>
      <c r="G3" s="42"/>
      <c r="H3" s="42"/>
      <c r="I3" s="42"/>
    </row>
    <row r="4" customFormat="1" ht="16.5" spans="1:9">
      <c r="A4" s="8" t="s">
        <v>7</v>
      </c>
      <c r="B4" s="9"/>
      <c r="C4" s="9"/>
      <c r="D4" s="10" t="s">
        <v>8</v>
      </c>
      <c r="E4" s="10" t="s">
        <v>9</v>
      </c>
      <c r="F4" s="10" t="s">
        <v>10</v>
      </c>
      <c r="G4" s="10" t="s">
        <v>11</v>
      </c>
      <c r="H4" s="10" t="s">
        <v>12</v>
      </c>
      <c r="I4" s="10" t="s">
        <v>13</v>
      </c>
    </row>
    <row r="5" ht="16.5" spans="1:10">
      <c r="A5" s="11"/>
      <c r="B5" s="10" t="s">
        <v>14</v>
      </c>
      <c r="C5" s="10"/>
      <c r="D5" s="43">
        <v>6734847.46</v>
      </c>
      <c r="E5" s="43">
        <v>6504847.46</v>
      </c>
      <c r="F5" s="43">
        <v>6252186.82</v>
      </c>
      <c r="G5" s="44">
        <v>10</v>
      </c>
      <c r="H5" s="43">
        <f>IF(AND(E5=0,F5=0),1,IF(E5=0,0,ROUND(F5/E5,2)))</f>
        <v>0.96</v>
      </c>
      <c r="I5" s="43">
        <f>ROUND(H5*G5,2)</f>
        <v>9.6</v>
      </c>
      <c r="J5" s="52">
        <v>90</v>
      </c>
    </row>
    <row r="6" customFormat="1" ht="16.5" spans="1:9">
      <c r="A6" s="11"/>
      <c r="B6" s="14" t="s">
        <v>15</v>
      </c>
      <c r="C6" s="15"/>
      <c r="D6" s="43">
        <v>6734847.46</v>
      </c>
      <c r="E6" s="43">
        <v>6504847.46</v>
      </c>
      <c r="F6" s="43">
        <v>6252186.82</v>
      </c>
      <c r="G6" s="42" t="s">
        <v>16</v>
      </c>
      <c r="H6" s="43">
        <f t="shared" ref="H6:H8" si="0">IF(E6=0,0,ROUND(F6/E6,2))</f>
        <v>0.96</v>
      </c>
      <c r="I6" s="42" t="s">
        <v>16</v>
      </c>
    </row>
    <row r="7" customFormat="1" ht="16.5" spans="1:9">
      <c r="A7" s="11"/>
      <c r="B7" s="14" t="s">
        <v>17</v>
      </c>
      <c r="C7" s="15"/>
      <c r="D7" s="43">
        <v>0</v>
      </c>
      <c r="E7" s="43">
        <v>0</v>
      </c>
      <c r="F7" s="43">
        <v>0</v>
      </c>
      <c r="G7" s="42" t="s">
        <v>16</v>
      </c>
      <c r="H7" s="43">
        <f t="shared" si="0"/>
        <v>0</v>
      </c>
      <c r="I7" s="42" t="s">
        <v>16</v>
      </c>
    </row>
    <row r="8" customFormat="1" ht="16.5" spans="1:9">
      <c r="A8" s="16"/>
      <c r="B8" s="17" t="s">
        <v>18</v>
      </c>
      <c r="C8" s="17"/>
      <c r="D8" s="43">
        <f t="shared" ref="D8:F8" si="1">D5-D6-D7</f>
        <v>0</v>
      </c>
      <c r="E8" s="43">
        <f t="shared" si="1"/>
        <v>0</v>
      </c>
      <c r="F8" s="43">
        <f t="shared" si="1"/>
        <v>0</v>
      </c>
      <c r="G8" s="42" t="s">
        <v>16</v>
      </c>
      <c r="H8" s="43">
        <f t="shared" si="0"/>
        <v>0</v>
      </c>
      <c r="I8" s="42" t="s">
        <v>16</v>
      </c>
    </row>
    <row r="9" customFormat="1" ht="16.5" spans="1:9">
      <c r="A9" s="18" t="s">
        <v>19</v>
      </c>
      <c r="B9" s="19" t="s">
        <v>20</v>
      </c>
      <c r="C9" s="20"/>
      <c r="D9" s="20"/>
      <c r="E9" s="21"/>
      <c r="F9" s="22" t="s">
        <v>21</v>
      </c>
      <c r="G9" s="22"/>
      <c r="H9" s="22"/>
      <c r="I9" s="22"/>
    </row>
    <row r="10" customFormat="1" ht="52.5" customHeight="1" spans="1:9">
      <c r="A10" s="18"/>
      <c r="B10" s="45" t="s">
        <v>122</v>
      </c>
      <c r="C10" s="46"/>
      <c r="D10" s="46"/>
      <c r="E10" s="47"/>
      <c r="F10" s="48" t="s">
        <v>123</v>
      </c>
      <c r="G10" s="48"/>
      <c r="H10" s="48"/>
      <c r="I10" s="48"/>
    </row>
    <row r="11" customFormat="1" ht="20.25" customHeight="1" spans="1:9">
      <c r="A11" s="18" t="s">
        <v>24</v>
      </c>
      <c r="B11" s="27" t="s">
        <v>25</v>
      </c>
      <c r="C11" s="27" t="s">
        <v>26</v>
      </c>
      <c r="D11" s="27" t="s">
        <v>27</v>
      </c>
      <c r="E11" s="27" t="s">
        <v>28</v>
      </c>
      <c r="F11" s="27" t="s">
        <v>29</v>
      </c>
      <c r="G11" s="27" t="s">
        <v>11</v>
      </c>
      <c r="H11" s="27" t="s">
        <v>13</v>
      </c>
      <c r="I11" s="35" t="s">
        <v>30</v>
      </c>
    </row>
    <row r="12" customFormat="1" ht="16.5" customHeight="1" spans="1:9">
      <c r="A12" s="28"/>
      <c r="B12" s="29" t="s">
        <v>31</v>
      </c>
      <c r="C12" s="49" t="s">
        <v>32</v>
      </c>
      <c r="D12" s="50" t="s">
        <v>124</v>
      </c>
      <c r="E12" s="50" t="s">
        <v>125</v>
      </c>
      <c r="F12" s="50" t="s">
        <v>98</v>
      </c>
      <c r="G12" s="50" t="s">
        <v>36</v>
      </c>
      <c r="H12" s="50" t="s">
        <v>36</v>
      </c>
      <c r="I12" s="53"/>
    </row>
    <row r="13" customFormat="1" ht="16.5" customHeight="1" spans="1:9">
      <c r="A13" s="28"/>
      <c r="B13" s="29"/>
      <c r="C13" s="49" t="s">
        <v>37</v>
      </c>
      <c r="D13" s="50" t="s">
        <v>126</v>
      </c>
      <c r="E13" s="50" t="s">
        <v>49</v>
      </c>
      <c r="F13" s="50" t="s">
        <v>49</v>
      </c>
      <c r="G13" s="50" t="s">
        <v>36</v>
      </c>
      <c r="H13" s="50" t="s">
        <v>36</v>
      </c>
      <c r="I13" s="53"/>
    </row>
    <row r="14" customFormat="1" ht="16.5" customHeight="1" spans="1:9">
      <c r="A14" s="28"/>
      <c r="B14" s="29"/>
      <c r="C14" s="49" t="s">
        <v>40</v>
      </c>
      <c r="D14" s="50" t="s">
        <v>127</v>
      </c>
      <c r="E14" s="50" t="s">
        <v>71</v>
      </c>
      <c r="F14" s="50" t="s">
        <v>39</v>
      </c>
      <c r="G14" s="50" t="s">
        <v>44</v>
      </c>
      <c r="H14" s="50" t="s">
        <v>44</v>
      </c>
      <c r="I14" s="53"/>
    </row>
    <row r="15" customFormat="1" ht="16.5" customHeight="1" spans="1:9">
      <c r="A15" s="28"/>
      <c r="B15" s="29"/>
      <c r="C15" s="49" t="s">
        <v>47</v>
      </c>
      <c r="D15" s="50" t="s">
        <v>48</v>
      </c>
      <c r="E15" s="50" t="s">
        <v>49</v>
      </c>
      <c r="F15" s="50" t="s">
        <v>128</v>
      </c>
      <c r="G15" s="50" t="s">
        <v>44</v>
      </c>
      <c r="H15" s="50" t="s">
        <v>44</v>
      </c>
      <c r="I15" s="53"/>
    </row>
    <row r="16" customFormat="1" ht="16.5" customHeight="1" spans="1:9">
      <c r="A16" s="28"/>
      <c r="B16" s="29" t="s">
        <v>50</v>
      </c>
      <c r="C16" s="49" t="s">
        <v>51</v>
      </c>
      <c r="D16" s="50" t="s">
        <v>52</v>
      </c>
      <c r="E16" s="50" t="s">
        <v>52</v>
      </c>
      <c r="F16" s="50" t="s">
        <v>52</v>
      </c>
      <c r="G16" s="50" t="s">
        <v>53</v>
      </c>
      <c r="H16" s="50" t="s">
        <v>53</v>
      </c>
      <c r="I16" s="53"/>
    </row>
    <row r="17" customFormat="1" ht="16.5" customHeight="1" spans="1:9">
      <c r="A17" s="28"/>
      <c r="B17" s="29"/>
      <c r="C17" s="49" t="s">
        <v>54</v>
      </c>
      <c r="D17" s="50" t="s">
        <v>129</v>
      </c>
      <c r="E17" s="50" t="s">
        <v>76</v>
      </c>
      <c r="F17" s="50" t="s">
        <v>39</v>
      </c>
      <c r="G17" s="50" t="s">
        <v>57</v>
      </c>
      <c r="H17" s="50" t="s">
        <v>57</v>
      </c>
      <c r="I17" s="53"/>
    </row>
    <row r="18" customFormat="1" ht="16.5" customHeight="1" spans="1:9">
      <c r="A18" s="28"/>
      <c r="B18" s="29"/>
      <c r="C18" s="49" t="s">
        <v>58</v>
      </c>
      <c r="D18" s="50" t="s">
        <v>52</v>
      </c>
      <c r="E18" s="50" t="s">
        <v>52</v>
      </c>
      <c r="F18" s="50" t="s">
        <v>52</v>
      </c>
      <c r="G18" s="50" t="s">
        <v>53</v>
      </c>
      <c r="H18" s="50" t="s">
        <v>53</v>
      </c>
      <c r="I18" s="53"/>
    </row>
    <row r="19" customFormat="1" ht="16.5" customHeight="1" spans="1:9">
      <c r="A19" s="28"/>
      <c r="B19" s="29"/>
      <c r="C19" s="49" t="s">
        <v>59</v>
      </c>
      <c r="D19" s="50" t="s">
        <v>130</v>
      </c>
      <c r="E19" s="50" t="s">
        <v>49</v>
      </c>
      <c r="F19" s="50" t="s">
        <v>78</v>
      </c>
      <c r="G19" s="50" t="s">
        <v>44</v>
      </c>
      <c r="H19" s="50" t="s">
        <v>44</v>
      </c>
      <c r="I19" s="53"/>
    </row>
    <row r="20" customFormat="1" ht="16.5" customHeight="1" spans="1:9">
      <c r="A20" s="50"/>
      <c r="B20" s="32" t="s">
        <v>61</v>
      </c>
      <c r="C20" s="32"/>
      <c r="D20" s="32"/>
      <c r="E20" s="32"/>
      <c r="F20" s="32"/>
      <c r="G20" s="51">
        <v>100</v>
      </c>
      <c r="H20" s="50">
        <f>I5+J5</f>
        <v>99.6</v>
      </c>
      <c r="I20" s="54"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I16" sqref="I16"/>
    </sheetView>
  </sheetViews>
  <sheetFormatPr defaultColWidth="9" defaultRowHeight="13.5"/>
  <cols>
    <col min="1" max="1" width="9" style="1"/>
    <col min="2" max="2" width="12.625" style="1" customWidth="1"/>
    <col min="3" max="3" width="15.625" style="1" customWidth="1"/>
    <col min="4" max="6" width="12.625" style="1" customWidth="1"/>
    <col min="7" max="8" width="6.625" style="1" customWidth="1"/>
    <col min="9" max="9" width="24.625" style="1" customWidth="1"/>
    <col min="10" max="10" width="9" style="1" hidden="1" customWidth="1"/>
    <col min="11" max="16384" width="9" style="1"/>
  </cols>
  <sheetData>
    <row r="1" s="1" customFormat="1" ht="27" customHeight="1" spans="1:9">
      <c r="A1" s="2" t="s">
        <v>0</v>
      </c>
      <c r="B1" s="2"/>
      <c r="C1" s="2"/>
      <c r="D1" s="2"/>
      <c r="E1" s="2"/>
      <c r="F1" s="2"/>
      <c r="G1" s="2"/>
      <c r="H1" s="2"/>
      <c r="I1" s="2"/>
    </row>
    <row r="2" s="1" customFormat="1" ht="16.5" spans="1:9">
      <c r="A2" s="3" t="s">
        <v>1</v>
      </c>
      <c r="B2" s="4" t="s">
        <v>131</v>
      </c>
      <c r="C2" s="5"/>
      <c r="D2" s="5"/>
      <c r="E2" s="6"/>
      <c r="F2" s="3" t="s">
        <v>3</v>
      </c>
      <c r="G2" s="7">
        <v>3700000</v>
      </c>
      <c r="H2" s="7"/>
      <c r="I2" s="7"/>
    </row>
    <row r="3" s="1" customFormat="1" ht="16.5" spans="1:9">
      <c r="A3" s="3" t="s">
        <v>4</v>
      </c>
      <c r="B3" s="4" t="s">
        <v>5</v>
      </c>
      <c r="C3" s="5"/>
      <c r="D3" s="5"/>
      <c r="E3" s="6"/>
      <c r="F3" s="3" t="s">
        <v>6</v>
      </c>
      <c r="G3" s="7"/>
      <c r="H3" s="7"/>
      <c r="I3" s="7"/>
    </row>
    <row r="4" s="1" customFormat="1" ht="16.5" spans="1:9">
      <c r="A4" s="8" t="s">
        <v>7</v>
      </c>
      <c r="B4" s="9"/>
      <c r="C4" s="9"/>
      <c r="D4" s="10" t="s">
        <v>8</v>
      </c>
      <c r="E4" s="10" t="s">
        <v>9</v>
      </c>
      <c r="F4" s="10" t="s">
        <v>10</v>
      </c>
      <c r="G4" s="10" t="s">
        <v>11</v>
      </c>
      <c r="H4" s="10" t="s">
        <v>12</v>
      </c>
      <c r="I4" s="10" t="s">
        <v>13</v>
      </c>
    </row>
    <row r="5" s="1" customFormat="1" ht="16.5" spans="1:10">
      <c r="A5" s="11"/>
      <c r="B5" s="10" t="s">
        <v>14</v>
      </c>
      <c r="C5" s="10"/>
      <c r="D5" s="12">
        <v>1300000</v>
      </c>
      <c r="E5" s="12">
        <v>1100000</v>
      </c>
      <c r="F5" s="12">
        <v>953409.51</v>
      </c>
      <c r="G5" s="13">
        <v>10</v>
      </c>
      <c r="H5" s="12">
        <v>0.87</v>
      </c>
      <c r="I5" s="12">
        <v>8.7</v>
      </c>
      <c r="J5" s="34">
        <v>89.67</v>
      </c>
    </row>
    <row r="6" s="1" customFormat="1" ht="16.5" spans="1:9">
      <c r="A6" s="11"/>
      <c r="B6" s="14" t="s">
        <v>15</v>
      </c>
      <c r="C6" s="15"/>
      <c r="D6" s="12">
        <v>1300000</v>
      </c>
      <c r="E6" s="12">
        <v>1100000</v>
      </c>
      <c r="F6" s="12">
        <v>953409.51</v>
      </c>
      <c r="G6" s="7" t="s">
        <v>16</v>
      </c>
      <c r="H6" s="12">
        <v>0.87</v>
      </c>
      <c r="I6" s="7" t="s">
        <v>16</v>
      </c>
    </row>
    <row r="7" s="1" customFormat="1" ht="16.5" spans="1:9">
      <c r="A7" s="11"/>
      <c r="B7" s="14" t="s">
        <v>17</v>
      </c>
      <c r="C7" s="15"/>
      <c r="D7" s="12">
        <v>0</v>
      </c>
      <c r="E7" s="12">
        <v>0</v>
      </c>
      <c r="F7" s="12">
        <v>0</v>
      </c>
      <c r="G7" s="7" t="s">
        <v>16</v>
      </c>
      <c r="H7" s="12">
        <v>0</v>
      </c>
      <c r="I7" s="7" t="s">
        <v>16</v>
      </c>
    </row>
    <row r="8" s="1" customFormat="1" ht="16.5" spans="1:9">
      <c r="A8" s="16"/>
      <c r="B8" s="17" t="s">
        <v>18</v>
      </c>
      <c r="C8" s="17"/>
      <c r="D8" s="12">
        <v>0</v>
      </c>
      <c r="E8" s="12">
        <v>0</v>
      </c>
      <c r="F8" s="12">
        <v>0</v>
      </c>
      <c r="G8" s="7" t="s">
        <v>16</v>
      </c>
      <c r="H8" s="12">
        <v>0</v>
      </c>
      <c r="I8" s="7" t="s">
        <v>16</v>
      </c>
    </row>
    <row r="9" s="1" customFormat="1" ht="16.5" spans="1:9">
      <c r="A9" s="18" t="s">
        <v>19</v>
      </c>
      <c r="B9" s="19" t="s">
        <v>20</v>
      </c>
      <c r="C9" s="20"/>
      <c r="D9" s="20"/>
      <c r="E9" s="21"/>
      <c r="F9" s="22" t="s">
        <v>21</v>
      </c>
      <c r="G9" s="22"/>
      <c r="H9" s="22"/>
      <c r="I9" s="22"/>
    </row>
    <row r="10" s="1" customFormat="1" ht="52.5" customHeight="1" spans="1:9">
      <c r="A10" s="18"/>
      <c r="B10" s="23" t="s">
        <v>132</v>
      </c>
      <c r="C10" s="24"/>
      <c r="D10" s="24"/>
      <c r="E10" s="25"/>
      <c r="F10" s="26" t="s">
        <v>133</v>
      </c>
      <c r="G10" s="26"/>
      <c r="H10" s="26"/>
      <c r="I10" s="26"/>
    </row>
    <row r="11" s="1" customFormat="1" ht="20.25" customHeight="1" spans="1:9">
      <c r="A11" s="18" t="s">
        <v>24</v>
      </c>
      <c r="B11" s="27" t="s">
        <v>25</v>
      </c>
      <c r="C11" s="27" t="s">
        <v>26</v>
      </c>
      <c r="D11" s="27" t="s">
        <v>27</v>
      </c>
      <c r="E11" s="27" t="s">
        <v>28</v>
      </c>
      <c r="F11" s="27" t="s">
        <v>29</v>
      </c>
      <c r="G11" s="27" t="s">
        <v>11</v>
      </c>
      <c r="H11" s="27" t="s">
        <v>13</v>
      </c>
      <c r="I11" s="35" t="s">
        <v>30</v>
      </c>
    </row>
    <row r="12" s="1" customFormat="1" ht="16.5" customHeight="1" spans="1:9">
      <c r="A12" s="28"/>
      <c r="B12" s="29" t="s">
        <v>31</v>
      </c>
      <c r="C12" s="30" t="s">
        <v>32</v>
      </c>
      <c r="D12" s="31" t="s">
        <v>134</v>
      </c>
      <c r="E12" s="31" t="s">
        <v>135</v>
      </c>
      <c r="F12" s="31" t="s">
        <v>136</v>
      </c>
      <c r="G12" s="31" t="s">
        <v>36</v>
      </c>
      <c r="H12" s="31" t="s">
        <v>36</v>
      </c>
      <c r="I12" s="31"/>
    </row>
    <row r="13" s="1" customFormat="1" ht="16.5" customHeight="1" spans="1:9">
      <c r="A13" s="28"/>
      <c r="B13" s="29" t="s">
        <v>31</v>
      </c>
      <c r="C13" s="30" t="s">
        <v>37</v>
      </c>
      <c r="D13" s="31" t="s">
        <v>68</v>
      </c>
      <c r="E13" s="31" t="s">
        <v>69</v>
      </c>
      <c r="F13" s="31" t="s">
        <v>39</v>
      </c>
      <c r="G13" s="31" t="s">
        <v>36</v>
      </c>
      <c r="H13" s="31" t="s">
        <v>36</v>
      </c>
      <c r="I13" s="31"/>
    </row>
    <row r="14" s="1" customFormat="1" ht="16.5" customHeight="1" spans="1:9">
      <c r="A14" s="28"/>
      <c r="B14" s="29" t="s">
        <v>31</v>
      </c>
      <c r="C14" s="30" t="s">
        <v>40</v>
      </c>
      <c r="D14" s="31" t="s">
        <v>137</v>
      </c>
      <c r="E14" s="31" t="s">
        <v>49</v>
      </c>
      <c r="F14" s="31" t="s">
        <v>39</v>
      </c>
      <c r="G14" s="31" t="s">
        <v>44</v>
      </c>
      <c r="H14" s="31" t="s">
        <v>44</v>
      </c>
      <c r="I14" s="31"/>
    </row>
    <row r="15" s="1" customFormat="1" ht="16.5" customHeight="1" spans="1:9">
      <c r="A15" s="28"/>
      <c r="B15" s="29" t="s">
        <v>31</v>
      </c>
      <c r="C15" s="30" t="s">
        <v>47</v>
      </c>
      <c r="D15" s="31" t="s">
        <v>48</v>
      </c>
      <c r="E15" s="31" t="s">
        <v>49</v>
      </c>
      <c r="F15" s="31" t="s">
        <v>138</v>
      </c>
      <c r="G15" s="31" t="s">
        <v>44</v>
      </c>
      <c r="H15" s="31" t="s">
        <v>139</v>
      </c>
      <c r="I15" s="31" t="s">
        <v>74</v>
      </c>
    </row>
    <row r="16" s="1" customFormat="1" ht="16.5" customHeight="1" spans="1:9">
      <c r="A16" s="28"/>
      <c r="B16" s="29" t="s">
        <v>50</v>
      </c>
      <c r="C16" s="30" t="s">
        <v>51</v>
      </c>
      <c r="D16" s="31" t="s">
        <v>52</v>
      </c>
      <c r="E16" s="31" t="s">
        <v>52</v>
      </c>
      <c r="F16" s="31" t="s">
        <v>52</v>
      </c>
      <c r="G16" s="31" t="s">
        <v>53</v>
      </c>
      <c r="H16" s="31" t="s">
        <v>53</v>
      </c>
      <c r="I16" s="31"/>
    </row>
    <row r="17" s="1" customFormat="1" ht="16.5" customHeight="1" spans="1:9">
      <c r="A17" s="28"/>
      <c r="B17" s="29" t="s">
        <v>50</v>
      </c>
      <c r="C17" s="30" t="s">
        <v>54</v>
      </c>
      <c r="D17" s="31" t="s">
        <v>140</v>
      </c>
      <c r="E17" s="31" t="s">
        <v>76</v>
      </c>
      <c r="F17" s="31" t="s">
        <v>39</v>
      </c>
      <c r="G17" s="31" t="s">
        <v>57</v>
      </c>
      <c r="H17" s="31" t="s">
        <v>57</v>
      </c>
      <c r="I17" s="31"/>
    </row>
    <row r="18" s="1" customFormat="1" ht="16.5" customHeight="1" spans="1:9">
      <c r="A18" s="28"/>
      <c r="B18" s="29" t="s">
        <v>50</v>
      </c>
      <c r="C18" s="30" t="s">
        <v>58</v>
      </c>
      <c r="D18" s="31" t="s">
        <v>52</v>
      </c>
      <c r="E18" s="31" t="s">
        <v>52</v>
      </c>
      <c r="F18" s="31" t="s">
        <v>52</v>
      </c>
      <c r="G18" s="31" t="s">
        <v>53</v>
      </c>
      <c r="H18" s="31" t="s">
        <v>53</v>
      </c>
      <c r="I18" s="31"/>
    </row>
    <row r="19" s="1" customFormat="1" ht="16.5" customHeight="1" spans="1:9">
      <c r="A19" s="28"/>
      <c r="B19" s="29" t="s">
        <v>50</v>
      </c>
      <c r="C19" s="30" t="s">
        <v>59</v>
      </c>
      <c r="D19" s="31" t="s">
        <v>141</v>
      </c>
      <c r="E19" s="31" t="s">
        <v>69</v>
      </c>
      <c r="F19" s="31" t="s">
        <v>39</v>
      </c>
      <c r="G19" s="31" t="s">
        <v>44</v>
      </c>
      <c r="H19" s="31" t="s">
        <v>44</v>
      </c>
      <c r="I19" s="31"/>
    </row>
    <row r="20" s="1" customFormat="1" ht="16.5" customHeight="1" spans="1:9">
      <c r="A20" s="31"/>
      <c r="B20" s="32" t="s">
        <v>61</v>
      </c>
      <c r="C20" s="32"/>
      <c r="D20" s="32"/>
      <c r="E20" s="32"/>
      <c r="F20" s="32"/>
      <c r="G20" s="33">
        <v>100</v>
      </c>
      <c r="H20" s="31">
        <v>98.37</v>
      </c>
      <c r="I20" s="36" t="s">
        <v>16</v>
      </c>
    </row>
  </sheetData>
  <mergeCells count="20">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购置费</vt:lpstr>
      <vt:lpstr>科研及教学培训费</vt:lpstr>
      <vt:lpstr>离退休干部管理</vt:lpstr>
      <vt:lpstr>修缮费</vt:lpstr>
      <vt:lpstr>学员宿舍及饭堂管理运行维护费</vt:lpstr>
      <vt:lpstr>一般管理事务</vt:lpstr>
      <vt:lpstr>专题培训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曾媛</cp:lastModifiedBy>
  <dcterms:created xsi:type="dcterms:W3CDTF">2015-06-05T18:19:00Z</dcterms:created>
  <dcterms:modified xsi:type="dcterms:W3CDTF">2022-11-11T10:31:04Z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