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firstSheet="2" activeTab="7"/>
  </bookViews>
  <sheets>
    <sheet name="产业发展专项资金" sheetId="1" r:id="rId1"/>
    <sheet name="产业改建" sheetId="2" r:id="rId2"/>
    <sheet name="购置费" sheetId="3" r:id="rId3"/>
    <sheet name="2020年国家高新技术企业认定奖补资金" sheetId="4" r:id="rId4"/>
    <sheet name="技术平台运营" sheetId="5" r:id="rId5"/>
    <sheet name="科创资源管理" sheetId="6" r:id="rId6"/>
    <sheet name="科技扶持" sheetId="7" r:id="rId7"/>
    <sheet name="科技交流合作" sheetId="8" r:id="rId8"/>
    <sheet name="科普活动" sheetId="9" r:id="rId9"/>
    <sheet name="科研空间经费" sheetId="10" r:id="rId10"/>
    <sheet name="离退休干部慰问金" sheetId="11" r:id="rId11"/>
    <sheet name="修缮费" sheetId="12" r:id="rId12"/>
    <sheet name="一般管理事务" sheetId="13" r:id="rId13"/>
    <sheet name="疫情防控" sheetId="14" r:id="rId14"/>
    <sheet name="英才荟专项经费" sheetId="15" r:id="rId15"/>
    <sheet name="预算准备金" sheetId="16" r:id="rId16"/>
    <sheet name="专项业务" sheetId="17" r:id="rId17"/>
  </sheets>
  <calcPr calcId="144525"/>
</workbook>
</file>

<file path=xl/sharedStrings.xml><?xml version="1.0" encoding="utf-8"?>
<sst xmlns="http://schemas.openxmlformats.org/spreadsheetml/2006/main" count="1837" uniqueCount="300">
  <si>
    <r>
      <rPr>
        <b/>
        <sz val="14"/>
        <color theme="1"/>
        <rFont val="微软雅黑"/>
        <charset val="134"/>
      </rPr>
      <t>产业发展专项资金2021</t>
    </r>
    <r>
      <rPr>
        <b/>
        <sz val="14"/>
        <color theme="1"/>
        <rFont val="微软雅黑"/>
        <charset val="134"/>
      </rPr>
      <t>年度项目支出绩效自评表</t>
    </r>
  </si>
  <si>
    <t>项目名称</t>
  </si>
  <si>
    <t>产业发展专项资金</t>
  </si>
  <si>
    <t>项目金额</t>
  </si>
  <si>
    <t>主管部门</t>
  </si>
  <si>
    <t>0402090</t>
  </si>
  <si>
    <t>实施单位</t>
  </si>
  <si>
    <t>项目资金（元）</t>
  </si>
  <si>
    <t>年初预算数</t>
  </si>
  <si>
    <t>全年预算数</t>
  </si>
  <si>
    <t>全年执行数</t>
  </si>
  <si>
    <t>分值</t>
  </si>
  <si>
    <t>执行率</t>
  </si>
  <si>
    <t>得分</t>
  </si>
  <si>
    <t>年度资金总额</t>
  </si>
  <si>
    <t>其中：当年财政拨款</t>
  </si>
  <si>
    <t>—</t>
  </si>
  <si>
    <t>上年结转资金</t>
  </si>
  <si>
    <t>其他资金</t>
  </si>
  <si>
    <t>年度总体目标</t>
  </si>
  <si>
    <t>预期目标</t>
  </si>
  <si>
    <t>实际完成情况</t>
  </si>
  <si>
    <t>该项目年度目标为坚持把创新驱动作为城市发展主导战略，以科技创新为核心推进全面创新，完善科技创新体制机制，加强基础研究和应用基础研究，强化产学研深度融合创新优势，深化对外开放和国际合作，提升科技实力和创新能力，支撑和引领经济社会可持续发展。争取达到产业专项资金科创分项支持企业600家以上，战略性新兴产业实现增加值550亿以上，发明专利授权量达到2000件以上，辖区国家高新技术企业数量达到1000家以上。</t>
  </si>
  <si>
    <t>年度绩效指标</t>
  </si>
  <si>
    <t>一级指标</t>
  </si>
  <si>
    <t>二级指标</t>
  </si>
  <si>
    <t>三级指标</t>
  </si>
  <si>
    <t>年度指标值</t>
  </si>
  <si>
    <t>实际完成值</t>
  </si>
  <si>
    <t>偏差原因分析及改进措施</t>
  </si>
  <si>
    <t>产出指标</t>
  </si>
  <si>
    <t>数量指标</t>
  </si>
  <si>
    <t>企业申报项目数量</t>
  </si>
  <si>
    <t>≥600个</t>
  </si>
  <si>
    <t>1437个</t>
  </si>
  <si>
    <t>15.0</t>
  </si>
  <si>
    <t>质量指标</t>
  </si>
  <si>
    <t>受理并办结项目数量</t>
  </si>
  <si>
    <t>915个</t>
  </si>
  <si>
    <t>10.0</t>
  </si>
  <si>
    <t>时效指标</t>
  </si>
  <si>
    <t>项目受理审核及时性</t>
  </si>
  <si>
    <t>100%</t>
  </si>
  <si>
    <t>成本指标</t>
  </si>
  <si>
    <t>成本控制率</t>
  </si>
  <si>
    <t>≤100%</t>
  </si>
  <si>
    <t>效益指标</t>
  </si>
  <si>
    <t>经济效益指标</t>
  </si>
  <si>
    <t>2021年底辖区高新技术产业增加值占GDP比重达到8%</t>
  </si>
  <si>
    <t>10.6%</t>
  </si>
  <si>
    <t>20.0</t>
  </si>
  <si>
    <t>社会效益指标</t>
  </si>
  <si>
    <t>辖区战略性新兴产业实现增加值</t>
  </si>
  <si>
    <t>500亿元</t>
  </si>
  <si>
    <t>1031亿元</t>
  </si>
  <si>
    <t>生态效益指标</t>
  </si>
  <si>
    <t>支持生态环境友好型产业相关企业数量</t>
  </si>
  <si>
    <t>20家</t>
  </si>
  <si>
    <t>21家</t>
  </si>
  <si>
    <t>3.0</t>
  </si>
  <si>
    <t>满意度指标</t>
  </si>
  <si>
    <t>公众满意度高，企业0投诉。</t>
  </si>
  <si>
    <t>0投诉</t>
  </si>
  <si>
    <t>2.0</t>
  </si>
  <si>
    <t>总分</t>
  </si>
  <si>
    <t>产业改建2021年度项目支出绩效自评表</t>
  </si>
  <si>
    <t>产业改建</t>
  </si>
  <si>
    <t>以《福田区科技产业园区（孵化器）认定与管理暂行办法》为依据，以科技园区（孵化器)孵化类企业办公用房支持、科技园区（孵化器）聚集类企业办公用房支持、科技园区（孵化器）环境建设支持、园区（孵化器）综合贡献、园区（孵化器）高新技术企业培育支持等政策为指导对已认定的园区（孵化器）实施监管、考核、支持，吸引更多的双创优质项目落地福田，推动福田区双创示范基地发展，推动辖区产业转型升级，举办福田双创系列活动，持续激发科技创新活力，营造一流的创新创业环境。</t>
  </si>
  <si>
    <t>修订完善并出台《福田区科技产业园区（孵化器）认定与管理暂行办法（2021年）》，将更多的民营园区（孵化器）纳入我区产业空间体系，增设运营机构自有种子资金、获得投融资科技企业数量等认定标准，引导管理机构提质增效。积极开展双创相关工作，制定下发《深圳市福田区双创示范基地建设方案（2021-2023年）》，还在合作区举办2021年全国双创周深圳活动暨第七届深圳国际创客周主会场活动，同期举办五场福田双创周分会场活动，线上近100万人次参与，构建创新创业良好生态。</t>
  </si>
  <si>
    <t>服务孵化载体数量</t>
  </si>
  <si>
    <t>32家</t>
  </si>
  <si>
    <t>引导培育优质孵化载体数量10家</t>
  </si>
  <si>
    <t>≥90%</t>
  </si>
  <si>
    <t>完成孵化计划支出的及时性</t>
  </si>
  <si>
    <t>不适用</t>
  </si>
  <si>
    <t>0.0</t>
  </si>
  <si>
    <t>引导培育优质孵化载体数量</t>
  </si>
  <si>
    <t>10家</t>
  </si>
  <si>
    <t>11家</t>
  </si>
  <si>
    <t>服务的孵化载体满意度</t>
  </si>
  <si>
    <t>≥85%</t>
  </si>
  <si>
    <t>购置费2021年度项目支出绩效自评表</t>
  </si>
  <si>
    <t>购置费</t>
  </si>
  <si>
    <t>通过本项目的实施，保障我局日常办公设备的正常使用，促进各项工作的正常开展。</t>
  </si>
  <si>
    <t>购置工作完成率</t>
  </si>
  <si>
    <t>99%</t>
  </si>
  <si>
    <t>购置工作验收合格率</t>
  </si>
  <si>
    <t>购置工作验收完成及时性</t>
  </si>
  <si>
    <t>促进各项工作的正常开展有效率</t>
  </si>
  <si>
    <t>能够使全局业务有效展开率</t>
  </si>
  <si>
    <t>全局人员满意</t>
  </si>
  <si>
    <t>98%</t>
  </si>
  <si>
    <t>10</t>
  </si>
  <si>
    <t>国家高新技术企业认定奖补资金2021年度项目支出绩效自评表</t>
  </si>
  <si>
    <t>2020年国家高新技术企业认定奖补资金</t>
  </si>
  <si>
    <t>按进度完成支付</t>
  </si>
  <si>
    <t>向企业发放奖补</t>
  </si>
  <si>
    <t>490家</t>
  </si>
  <si>
    <t>受理企业并办结</t>
  </si>
  <si>
    <t>项目办结及时性</t>
  </si>
  <si>
    <t>0</t>
  </si>
  <si>
    <t>支持国高企业发展，提高国高企业科研水平</t>
  </si>
  <si>
    <t>90%</t>
  </si>
  <si>
    <t>20</t>
  </si>
  <si>
    <t>福田区科技企业认可度</t>
  </si>
  <si>
    <t>97.5%</t>
  </si>
  <si>
    <t>技术平台运营2021年度项目支出绩效自评表</t>
  </si>
  <si>
    <t>技术平台运营</t>
  </si>
  <si>
    <t>围绕福田区建设科技创新中心的定位，依托大数据、人工智能等手段，建立创新支撑服务系统，汇总全区科技创新主体信息，融合科技创新的政策资源、服务资源、技术资源、人才资源以及资金资源等海量服务资源，为科技企业提供精准的服务内容，推动创新福田建设</t>
  </si>
  <si>
    <t>为辖区企业提供科技金融服务、知识产权服务、创新孵化服务、检验检测服务、科技人才服务、科技资源共享等海量服务资源，为科技企业提供精准的服务内容，进一步推动创新福田建设。</t>
  </si>
  <si>
    <t>科技创新系统运营维护数量</t>
  </si>
  <si>
    <t>1个</t>
  </si>
  <si>
    <t>为全区科技企业适配政策</t>
  </si>
  <si>
    <t>15</t>
  </si>
  <si>
    <t>完成系统任务建设的及时性</t>
  </si>
  <si>
    <t>资金已调整</t>
  </si>
  <si>
    <t>为企业提供科技创新政策资源、服务资源、技术资源、人才资源以及</t>
  </si>
  <si>
    <t>让科技企业更好地扎根福田</t>
  </si>
  <si>
    <t>科创资源管理2021年度项目支出绩效自评表</t>
  </si>
  <si>
    <t>科创资源管理</t>
  </si>
  <si>
    <t>按时完成指标任务</t>
  </si>
  <si>
    <t>该项目代编单位为区科技创新局，项目执行单位为河套事务署合作区，全年预算43089.35万元，全年执行43037.31万元，全年未支出52.04万元，执行率99.88%。</t>
  </si>
  <si>
    <t>科研项目引入数量</t>
  </si>
  <si>
    <t>≥10个</t>
  </si>
  <si>
    <t>10个</t>
  </si>
  <si>
    <t>项目履约率</t>
  </si>
  <si>
    <t>项目扶持完成及时率</t>
  </si>
  <si>
    <t>≥80%</t>
  </si>
  <si>
    <t>支出进度达标率</t>
  </si>
  <si>
    <t>≥95%</t>
  </si>
  <si>
    <t>促进园区入驻率提升</t>
  </si>
  <si>
    <t>服务对象满意度</t>
  </si>
  <si>
    <t>科技扶持2021年度项目支出绩效自评表</t>
  </si>
  <si>
    <t>科技扶持</t>
  </si>
  <si>
    <t>1、优化营商环境，将福田打造成都市型、分布式、智能化科创区，构建福田中央创新区，实现高品质的转型升级，打造成全国高新技术产业的一面旗帜；2、邀请知识产权相关机构，全年不定期开展各类知识产权培训活动和普法宣传培训。年内组织知识产权路演或培训活动，辅导知识产权运营中心对接企业并提供公共服务，培育高价值专利和知识产权强企。3、围绕智能硬件产业发展的需求，结合国家及省市的双创政策，与各创新孵化平台积极进行沟通对接，开展创新创业大讲堂活动，为创新资源的落户、建设、业务开展打好基础做好服务。继续推行华强北低成本产业供给侧改革专项政策，通过政策的引导作用，提升已成立的四家低成本产业空间的质量，打造华强北创新创业大街。</t>
  </si>
  <si>
    <t>举办国高企业培训辅导、知识产权培训及会议</t>
  </si>
  <si>
    <t>15次</t>
  </si>
  <si>
    <t>5</t>
  </si>
  <si>
    <t>科技活动宣传</t>
  </si>
  <si>
    <t>3次</t>
  </si>
  <si>
    <t>3</t>
  </si>
  <si>
    <t>科技活动交流</t>
  </si>
  <si>
    <t>2次</t>
  </si>
  <si>
    <t>4</t>
  </si>
  <si>
    <t>知识产权路演或培训活动</t>
  </si>
  <si>
    <t>5次</t>
  </si>
  <si>
    <t>举办福田创新创业活动</t>
  </si>
  <si>
    <t>8次</t>
  </si>
  <si>
    <t>通过市里下达的国高任务</t>
  </si>
  <si>
    <t>5.0</t>
  </si>
  <si>
    <t>宣传和交流最前沿的高新技术</t>
  </si>
  <si>
    <t>95%</t>
  </si>
  <si>
    <t>辅导对接企业参与总人数</t>
  </si>
  <si>
    <t>1000</t>
  </si>
  <si>
    <t>1200人</t>
  </si>
  <si>
    <t>参加活动的企业人数</t>
  </si>
  <si>
    <t>2000人</t>
  </si>
  <si>
    <t>2020人</t>
  </si>
  <si>
    <t>完成宣讲和培训工作的及时性</t>
  </si>
  <si>
    <t>完成福田创新创业活动支出的及时性</t>
  </si>
  <si>
    <t>91%</t>
  </si>
  <si>
    <t>加快高端优质资源集聚、战略产业高质量发展</t>
  </si>
  <si>
    <t>知识产权强企培育</t>
  </si>
  <si>
    <t>华强北孵化载体参与率</t>
  </si>
  <si>
    <t>≥60%</t>
  </si>
  <si>
    <t>75%</t>
  </si>
  <si>
    <t>96.41%</t>
  </si>
  <si>
    <t>华强北孵化器科技企业认可度</t>
  </si>
  <si>
    <t>科技交流合作2021年度项目支出绩效自评表</t>
  </si>
  <si>
    <t>科技交流合作</t>
  </si>
  <si>
    <t>1、根据区委区政府的工作部署，我局抢抓粤港澳大湾区和中国特色社会主义先行示范区“双区驱动”重大历史机遇，加快打造“四大中心”之一的科技创新中心，大力开展招商引资及科技创新工作，积极引导和聚集国内外优质高科技企业、研发机构、高等院校进驻；2、利用高交会展会平台，集中展示福田区高科技方面的新政策、新标准、新技术和新产品，聚焦5G、集成电路、金融科技、人工智能、生物医药、新材料、清洁能源等领域，重点展示了一批高端科研项目及辖区优秀高科技企业创新技术和产品，进一步提升福田区高新技术成果的影响力以及在前沿科技领域上的整体产业实力，助力福田打造“科技创新中心”，助力粤港澳大湾区发展；3、充分贯彻中共中央、国务院印发的《中共中央国务院关于支持深圳建设中国特色社会主义先行示范区的意见》思想纲要，进一步夯实福田在粤港澳大湾区的辐射力和中心地位。努力推动福田在更高起点、更高层次、更高目标上推进改革开放，形成全面深化改革、全面扩大开放新格局；为推动福田科研技术国际化和技术成果产业化提供有力的国际视野人才而提供保障利用高交会展会平台，集中展示福田区高科技方面的新政策、新标准、新技术和新产品，进一步提升福田区高新技术成果的影响力，助理粤港澳大湾区发展。</t>
  </si>
  <si>
    <t>项目完成率</t>
  </si>
  <si>
    <t>举办高交会福田展馆活动</t>
  </si>
  <si>
    <t>1场</t>
  </si>
  <si>
    <t>举办线上和线下政企座谈和云路演等活动</t>
  </si>
  <si>
    <t>招商引资引进项目入驻率</t>
  </si>
  <si>
    <t>≥1000人≤5000人</t>
  </si>
  <si>
    <t>5000人</t>
  </si>
  <si>
    <t>项目落地具有及时性</t>
  </si>
  <si>
    <t>完成场地租赁费用、广告费及广告内容设计费用、福田专区特装设计</t>
  </si>
  <si>
    <t>举办座谈活动的及时性</t>
  </si>
  <si>
    <t>有效加快</t>
  </si>
  <si>
    <t>加强政企合作交流</t>
  </si>
  <si>
    <t>有效加强</t>
  </si>
  <si>
    <t>效推进引进公共技术服务平台、重大项目和重点有效推进企业</t>
  </si>
  <si>
    <t>有效推进</t>
  </si>
  <si>
    <t>7.0</t>
  </si>
  <si>
    <t>让科技企业更好地展示高新技术成果</t>
  </si>
  <si>
    <t>有效</t>
  </si>
  <si>
    <t>8.0</t>
  </si>
  <si>
    <t>福田区参展科技企业认可度</t>
  </si>
  <si>
    <t>科普活动2021年度项目支出绩效自评表</t>
  </si>
  <si>
    <t>科普活动</t>
  </si>
  <si>
    <t>完善福田区科普公共服务内容，推动福田区科学普及事业的发展，紧贴福田区全民科学素质行动计划，全面提升公民科学素质体系；让福田区科协新一届委员们更好地履行职责，为福田社会经济发展服务，充分发挥新一届委员的主观能动性、提高“双创”工作开展的积极性，强化福田区科协四服务职能。</t>
  </si>
  <si>
    <t>大力开展全民科普，提升居民科学素养。面向市民精心策划“科普嘉年华”等科普及学术科技交流活动270余场，直接受众人次达25万。全国科技活动周福田区系列活动，同步线上直播点击量超230万；全国科普日暨深圳（福田）科普月系列活动，得到新华网、央广网以及省市30余家媒体广泛报道，科普活动数量和质量位于全市前列。构建社会全域参与，科普阵地日益完善。积极挖掘社会资源和福田科技企业特色，新增创建“华强北博物馆”、“中广核研究院”等14家市级科普教育基地和示范点，全区累计创建科普教育基地45个（其中国家级1个、省级6个、市级38个），构建全社会参与科普工作新局面。打造科技活动品牌，科技教育成效显著。打造“我是小小科学家”、“福田青少年科技节”、“VR进校园”等活动品牌， 2021年福田区学生斩获世界级、国家级科创竞赛冠军10项，助力福田科技教育在全国走在前列。因疫情影响，原定于9月份开展的深圳科学技术应用与普及博览会延期至第二年，所以该项目预算20万没能在本年度内支付。</t>
  </si>
  <si>
    <t>开展各类益民活动</t>
  </si>
  <si>
    <t>100场次左右</t>
  </si>
  <si>
    <t>100场次</t>
  </si>
  <si>
    <t>因疫情影响，全国科技活动周、科普月及青少年科技节期间减少开展聚集性项目；还有部分已筹备的活动不能及时完成，例如红树林科普课堂、科博会、市民科普游</t>
  </si>
  <si>
    <t>全市市民参与</t>
  </si>
  <si>
    <t>2万人次</t>
  </si>
  <si>
    <t>完成服务计划的及时性</t>
  </si>
  <si>
    <t>提升全民科普素质</t>
  </si>
  <si>
    <t>有效提升</t>
  </si>
  <si>
    <t>参与人群对科普活动满意</t>
  </si>
  <si>
    <t>科研空间经费2021年度项目支出绩效自评表</t>
  </si>
  <si>
    <t>科研空间经费</t>
  </si>
  <si>
    <t>及时支付</t>
  </si>
  <si>
    <t>该项目代编单位为区科技创新局，项目执行单位为河套合作区事务署，全年预算25950.85万元，全年执行25207.66万元，全年未支出743.19万元，执行率97.71%。</t>
  </si>
  <si>
    <t>科研空间改造数量</t>
  </si>
  <si>
    <t>≥1个</t>
  </si>
  <si>
    <t>工程验收合格率</t>
  </si>
  <si>
    <t>工程项目完成及时率</t>
  </si>
  <si>
    <t>科研项目入驻提升率</t>
  </si>
  <si>
    <t>≥10%</t>
  </si>
  <si>
    <t>20%</t>
  </si>
  <si>
    <t>离退休干部慰问金2021年度项目支出绩效自评表</t>
  </si>
  <si>
    <t>离退休干部慰问金</t>
  </si>
  <si>
    <t>及时完成</t>
  </si>
  <si>
    <t>2021年度离退休干部慰问金项目执行过程中，2021年度完成所有离退休慰问金发放，预算执行率100%，发放程序全部合规且及时，有效保障退休人员的生活慰问，退休人员满意为100%</t>
  </si>
  <si>
    <t>离退休干部慰问金发放率</t>
  </si>
  <si>
    <t>离退休干部慰问金发放准确率</t>
  </si>
  <si>
    <t>离退休干部慰问金发放及时性</t>
  </si>
  <si>
    <t>预算控制数</t>
  </si>
  <si>
    <t>≤3.5万元</t>
  </si>
  <si>
    <t>3.5万元</t>
  </si>
  <si>
    <t>慰问保障率</t>
  </si>
  <si>
    <t>退休人员满意度</t>
  </si>
  <si>
    <t>修缮费2021年度项目支出绩效自评表</t>
  </si>
  <si>
    <t>修缮费</t>
  </si>
  <si>
    <t>通过本项目的实施、保障我局日常办公的正常使用、促进各项工作的正常开展。</t>
  </si>
  <si>
    <t>保障我局日常办公的正常使用、促进各项工作的正常开展。</t>
  </si>
  <si>
    <t>修缮房屋次数</t>
  </si>
  <si>
    <t>修缮工作验收合格率</t>
  </si>
  <si>
    <t>修缮工作验收完成及时性</t>
  </si>
  <si>
    <t>成本控制数</t>
  </si>
  <si>
    <t>促进各项工作正常展开率</t>
  </si>
  <si>
    <t>全局人员满意度</t>
  </si>
  <si>
    <t>一般管理事务2021年度项目支出绩效自评表</t>
  </si>
  <si>
    <t>一般管理事务</t>
  </si>
  <si>
    <t>1、确保落实国家规定的财政供养人员应有的薪酬福利待遇；2、为我局的各项公务活动提供接待经费保障，维持各项公务活动的正常开展；3、为深入贯彻落实习近平新时代中国特色社会主义思想，通过活动开展，改进组织生活、丰富活动内容、增强活动实效，不断提高基层党组织的创造力、凝聚力和战斗力；4、开展党建活动；为我局日常工作开展提供人员保障；5、根据审批后实际情况支付部门组织相关培训发生的费用；6、为维持本部门正常运转的其他杂项支出提供保障，促进各项职能的正常实现。</t>
  </si>
  <si>
    <t>招商引资及公务需求次数</t>
  </si>
  <si>
    <t>≥12次</t>
  </si>
  <si>
    <t>12次</t>
  </si>
  <si>
    <t>12</t>
  </si>
  <si>
    <t>辅助人员</t>
  </si>
  <si>
    <t>13人</t>
  </si>
  <si>
    <t>开展党建活动</t>
  </si>
  <si>
    <t>8次左右</t>
  </si>
  <si>
    <t>8</t>
  </si>
  <si>
    <t>保障相关工作展开</t>
  </si>
  <si>
    <t>≥100%</t>
  </si>
  <si>
    <t>保障本年度机关办公室正常工作开展率</t>
  </si>
  <si>
    <t>劳务派遣人员工资发放准确率</t>
  </si>
  <si>
    <t>活动开展及时性</t>
  </si>
  <si>
    <t>2</t>
  </si>
  <si>
    <t>支付处理其他一般事务的及时性</t>
  </si>
  <si>
    <t>月度发放工资的及时性</t>
  </si>
  <si>
    <t>4.0</t>
  </si>
  <si>
    <t>维持各项公务活动的正常展开率</t>
  </si>
  <si>
    <t>维持本部门正常运转的其他杂项支出提供保障率</t>
  </si>
  <si>
    <t>保障机关工作正常运转率</t>
  </si>
  <si>
    <t>提升对党忠诚率</t>
  </si>
  <si>
    <t>6</t>
  </si>
  <si>
    <t>全局辅助人员满意</t>
  </si>
  <si>
    <t>全区基层党务工作者满意度</t>
  </si>
  <si>
    <t>疫情防控2021年度项目支出绩效自评表</t>
  </si>
  <si>
    <t>疫情防控</t>
  </si>
  <si>
    <t>保障本年度疫情防控正常工作开展</t>
  </si>
  <si>
    <t>发放率</t>
  </si>
  <si>
    <t>根据区委组织部统筹安排，2021年上半年我局于多次下社区支援疫情防控，由于社区物资稀缺，我局领导同意划拨5万元资金用于疫情防控工作。而2021年下半年，我区疫情防控稳定，我局未前往社区进行支援，故未使用该笔经费。</t>
  </si>
  <si>
    <t>保障本年度机关防疫工作正常开展</t>
  </si>
  <si>
    <t>保障机关防疫工作正常运转</t>
  </si>
  <si>
    <t>英才荟专项经费2021年度项目支出绩效自评表</t>
  </si>
  <si>
    <t>英才荟专项经费</t>
  </si>
  <si>
    <t>激发辖区企业认定国家高新技术企业的积极性，增加我区国家高新技术企业的数量，营造良好的招才引智环境，让更多高新技术人才扎根福田。</t>
  </si>
  <si>
    <t>2021年度国家高新技术企业人才项目共支持441家（含2020年33家） ，彰显了我区高新企业人才政策优势，为福田创新创业人才发展注入新动力。</t>
  </si>
  <si>
    <t>国家高新技术企业人才数</t>
  </si>
  <si>
    <t>400家</t>
  </si>
  <si>
    <t>受理、审核并办结申请400项</t>
  </si>
  <si>
    <t>受理-审核-上会-公示-拨款-办结及时性（共30个工作日）</t>
  </si>
  <si>
    <t>鼓励人才发展，为人才营造创新创业良好环境</t>
  </si>
  <si>
    <t>奖励支持对象满意度</t>
  </si>
  <si>
    <t>预算准备金2021年度项目支出绩效自评表</t>
  </si>
  <si>
    <t>预算准备金</t>
  </si>
  <si>
    <t>保障年度预算中不可预见的政策性支出</t>
  </si>
  <si>
    <t>不可预见的政策性支出项目数量</t>
  </si>
  <si>
    <t>≤1个</t>
  </si>
  <si>
    <t>不可预见的政策性支出发放准确率</t>
  </si>
  <si>
    <t>不可预见的政策性支出发放及时率</t>
  </si>
  <si>
    <t>≤5万元</t>
  </si>
  <si>
    <t>不可预见的政策性支出完成率</t>
  </si>
  <si>
    <t>调剂预算使用者满意度</t>
  </si>
  <si>
    <t>专项业务2021年度项目支出绩效自评表</t>
  </si>
  <si>
    <t>专项业务</t>
  </si>
  <si>
    <t>及时完成支付任务</t>
  </si>
  <si>
    <t>服务项目数量</t>
  </si>
  <si>
    <t>举办活动验收合格率</t>
  </si>
  <si>
    <t>开展服务事项及时性</t>
  </si>
  <si>
    <t>提升论坛宣传效果</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</si>
</sst>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s>
  <fonts count="25">
    <font>
      <sz val="11"/>
      <color theme="1"/>
      <name val="等线"/>
      <charset val="134"/>
      <scheme val="minor"/>
    </font>
    <font>
      <b/>
      <sz val="14"/>
      <color theme="1"/>
      <name val="微软雅黑"/>
      <charset val="134"/>
    </font>
    <font>
      <sz val="11"/>
      <color theme="1"/>
      <name val="微软雅黑"/>
      <charset val="134"/>
    </font>
    <font>
      <sz val="8"/>
      <color theme="1"/>
      <name val="微软雅黑"/>
      <charset val="134"/>
    </font>
    <font>
      <sz val="11"/>
      <name val="微软雅黑"/>
      <charset val="134"/>
    </font>
    <font>
      <b/>
      <sz val="10"/>
      <color rgb="FF666666"/>
      <name val="微软雅黑"/>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4">
    <fill>
      <patternFill patternType="none"/>
    </fill>
    <fill>
      <patternFill patternType="gray125"/>
    </fill>
    <fill>
      <patternFill patternType="solid">
        <fgColor theme="0" tint="-0.1499679555650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3"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4" borderId="12" applyNumberFormat="0" applyAlignment="0" applyProtection="0">
      <alignment vertical="center"/>
    </xf>
    <xf numFmtId="0" fontId="15" fillId="5" borderId="13" applyNumberFormat="0" applyAlignment="0" applyProtection="0">
      <alignment vertical="center"/>
    </xf>
    <xf numFmtId="0" fontId="16" fillId="5" borderId="12" applyNumberFormat="0" applyAlignment="0" applyProtection="0">
      <alignment vertical="center"/>
    </xf>
    <xf numFmtId="0" fontId="17" fillId="6"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4"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4" fillId="15" borderId="0" applyNumberFormat="0" applyBorder="0" applyAlignment="0" applyProtection="0">
      <alignment vertical="center"/>
    </xf>
    <xf numFmtId="0" fontId="24" fillId="16" borderId="0" applyNumberFormat="0" applyBorder="0" applyAlignment="0" applyProtection="0">
      <alignment vertical="center"/>
    </xf>
    <xf numFmtId="0" fontId="23" fillId="17" borderId="0" applyNumberFormat="0" applyBorder="0" applyAlignment="0" applyProtection="0">
      <alignment vertical="center"/>
    </xf>
    <xf numFmtId="0" fontId="23"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3" fillId="21" borderId="0" applyNumberFormat="0" applyBorder="0" applyAlignment="0" applyProtection="0">
      <alignment vertical="center"/>
    </xf>
    <xf numFmtId="0" fontId="23"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3" fillId="25" borderId="0" applyNumberFormat="0" applyBorder="0" applyAlignment="0" applyProtection="0">
      <alignment vertical="center"/>
    </xf>
    <xf numFmtId="0" fontId="23"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4" fillId="31" borderId="0" applyNumberFormat="0" applyBorder="0" applyAlignment="0" applyProtection="0">
      <alignment vertical="center"/>
    </xf>
    <xf numFmtId="0" fontId="24" fillId="32" borderId="0" applyNumberFormat="0" applyBorder="0" applyAlignment="0" applyProtection="0">
      <alignment vertical="center"/>
    </xf>
    <xf numFmtId="0" fontId="23" fillId="33" borderId="0" applyNumberFormat="0" applyBorder="0" applyAlignment="0" applyProtection="0">
      <alignment vertical="center"/>
    </xf>
  </cellStyleXfs>
  <cellXfs count="46">
    <xf numFmtId="0" fontId="0" fillId="0" borderId="0" xfId="0"/>
    <xf numFmtId="0" fontId="1" fillId="0" borderId="1" xfId="0" applyFont="1" applyBorder="1" applyAlignment="1">
      <alignment horizontal="center" vertical="center"/>
    </xf>
    <xf numFmtId="0" fontId="2" fillId="2" borderId="2" xfId="0" applyFont="1" applyFill="1" applyBorder="1"/>
    <xf numFmtId="0" fontId="2" fillId="0" borderId="3" xfId="0" applyFont="1" applyBorder="1" applyAlignment="1">
      <alignment horizontal="center"/>
    </xf>
    <xf numFmtId="0" fontId="2" fillId="0" borderId="4" xfId="0" applyFont="1" applyBorder="1" applyAlignment="1">
      <alignment horizontal="center"/>
    </xf>
    <xf numFmtId="0" fontId="2" fillId="0" borderId="5" xfId="0" applyFont="1" applyBorder="1" applyAlignment="1">
      <alignment horizontal="center"/>
    </xf>
    <xf numFmtId="0" fontId="2" fillId="0" borderId="2" xfId="0" applyFont="1" applyBorder="1" applyAlignment="1">
      <alignment horizontal="center"/>
    </xf>
    <xf numFmtId="0" fontId="2" fillId="2" borderId="6"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2" xfId="0" applyFont="1" applyFill="1" applyBorder="1" applyAlignment="1">
      <alignment horizontal="center" vertical="center"/>
    </xf>
    <xf numFmtId="0" fontId="2" fillId="2" borderId="7" xfId="0" applyFont="1" applyFill="1" applyBorder="1" applyAlignment="1">
      <alignment horizontal="center" vertical="center" wrapText="1"/>
    </xf>
    <xf numFmtId="176" fontId="3" fillId="0" borderId="2" xfId="0" applyNumberFormat="1" applyFont="1" applyBorder="1" applyAlignment="1">
      <alignment horizontal="center" vertical="center"/>
    </xf>
    <xf numFmtId="177" fontId="2" fillId="0" borderId="2" xfId="0" applyNumberFormat="1" applyFont="1" applyBorder="1" applyAlignment="1">
      <alignment horizontal="center" vertical="center"/>
    </xf>
    <xf numFmtId="0" fontId="2" fillId="2" borderId="3" xfId="0" applyFont="1" applyFill="1" applyBorder="1" applyAlignment="1">
      <alignment horizontal="right" vertical="center"/>
    </xf>
    <xf numFmtId="0" fontId="2" fillId="2" borderId="5" xfId="0" applyFont="1" applyFill="1" applyBorder="1" applyAlignment="1">
      <alignment horizontal="right" vertical="center"/>
    </xf>
    <xf numFmtId="0" fontId="2" fillId="2" borderId="8" xfId="0" applyFont="1" applyFill="1" applyBorder="1" applyAlignment="1">
      <alignment horizontal="center" vertical="center" wrapText="1"/>
    </xf>
    <xf numFmtId="0" fontId="2" fillId="2" borderId="2" xfId="0" applyFont="1" applyFill="1" applyBorder="1" applyAlignment="1">
      <alignment horizontal="right"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xf>
    <xf numFmtId="0" fontId="2" fillId="2" borderId="4" xfId="0" applyFont="1" applyFill="1" applyBorder="1" applyAlignment="1">
      <alignment horizontal="center"/>
    </xf>
    <xf numFmtId="0" fontId="2" fillId="2" borderId="5" xfId="0" applyFont="1" applyFill="1" applyBorder="1" applyAlignment="1">
      <alignment horizontal="center"/>
    </xf>
    <xf numFmtId="0" fontId="2" fillId="2" borderId="2" xfId="0" applyFont="1" applyFill="1" applyBorder="1" applyAlignment="1">
      <alignment horizont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2" xfId="0" applyFont="1" applyBorder="1" applyAlignment="1">
      <alignment horizontal="center" vertical="center"/>
    </xf>
    <xf numFmtId="0" fontId="2" fillId="2" borderId="6" xfId="0" applyFont="1" applyFill="1" applyBorder="1" applyAlignment="1">
      <alignment horizontal="center"/>
    </xf>
    <xf numFmtId="0" fontId="2" fillId="2" borderId="2" xfId="0" applyFont="1" applyFill="1" applyBorder="1" applyAlignment="1">
      <alignment vertical="center" wrapText="1"/>
    </xf>
    <xf numFmtId="0" fontId="4" fillId="2" borderId="2" xfId="0" applyFont="1" applyFill="1" applyBorder="1" applyAlignment="1">
      <alignment vertical="center"/>
    </xf>
    <xf numFmtId="0" fontId="4" fillId="0" borderId="2" xfId="0" applyFont="1" applyBorder="1" applyAlignment="1">
      <alignment vertical="center"/>
    </xf>
    <xf numFmtId="0" fontId="2" fillId="0" borderId="2" xfId="0" applyFont="1" applyBorder="1"/>
    <xf numFmtId="0" fontId="2" fillId="2" borderId="8" xfId="0" applyFont="1" applyFill="1" applyBorder="1" applyAlignment="1">
      <alignment horizontal="center"/>
    </xf>
    <xf numFmtId="176" fontId="2" fillId="0" borderId="2" xfId="0" applyNumberFormat="1" applyFont="1" applyBorder="1"/>
    <xf numFmtId="0" fontId="5" fillId="2" borderId="6" xfId="0" applyFont="1" applyFill="1" applyBorder="1" applyAlignment="1">
      <alignment horizontal="center" vertical="center"/>
    </xf>
    <xf numFmtId="0" fontId="2" fillId="0" borderId="8" xfId="0" applyFont="1" applyBorder="1" applyAlignment="1">
      <alignment horizont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4" fillId="2" borderId="2" xfId="0" applyFont="1" applyFill="1" applyBorder="1" applyAlignment="1">
      <alignment vertical="center" wrapText="1"/>
    </xf>
    <xf numFmtId="0" fontId="4" fillId="0" borderId="2" xfId="0" applyFont="1" applyBorder="1" applyAlignment="1">
      <alignment vertical="center" wrapText="1"/>
    </xf>
    <xf numFmtId="0" fontId="2" fillId="0" borderId="2" xfId="0" applyNumberFormat="1" applyFont="1" applyBorder="1" applyAlignment="1">
      <alignment vertical="center" wrapText="1"/>
    </xf>
    <xf numFmtId="176" fontId="2" fillId="0" borderId="2" xfId="0" applyNumberFormat="1" applyFont="1" applyBorder="1" applyAlignment="1">
      <alignment vertical="center" wrapText="1"/>
    </xf>
    <xf numFmtId="0" fontId="2" fillId="0" borderId="2" xfId="0" applyFont="1" applyBorder="1" applyAlignment="1"/>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0"/>
  <sheetViews>
    <sheetView zoomScale="115" zoomScaleNormal="115" topLeftCell="A6" workbookViewId="0">
      <selection activeCell="F15" sqref="F15"/>
    </sheetView>
  </sheetViews>
  <sheetFormatPr defaultColWidth="9" defaultRowHeight="14.25"/>
  <cols>
    <col min="2" max="2" width="12.625" customWidth="1"/>
    <col min="3" max="3" width="15.625" customWidth="1"/>
    <col min="4" max="4" width="24.625" customWidth="1"/>
    <col min="5" max="5" width="23.5" customWidth="1"/>
    <col min="6" max="6" width="12.625" customWidth="1"/>
    <col min="7" max="7" width="8.625" customWidth="1"/>
    <col min="8" max="8" width="11" customWidth="1"/>
    <col min="9" max="9" width="30.25" customWidth="1"/>
  </cols>
  <sheetData>
    <row r="1" ht="27" customHeight="1" spans="1:9">
      <c r="A1" s="1" t="s">
        <v>0</v>
      </c>
      <c r="B1" s="1"/>
      <c r="C1" s="1"/>
      <c r="D1" s="1"/>
      <c r="E1" s="1"/>
      <c r="F1" s="1"/>
      <c r="G1" s="1"/>
      <c r="H1" s="1"/>
      <c r="I1" s="1"/>
    </row>
    <row r="2" ht="23.25" customHeight="1" spans="1:9">
      <c r="A2" s="2" t="s">
        <v>1</v>
      </c>
      <c r="B2" s="3" t="s">
        <v>2</v>
      </c>
      <c r="C2" s="4"/>
      <c r="D2" s="4"/>
      <c r="E2" s="5"/>
      <c r="F2" s="2" t="s">
        <v>3</v>
      </c>
      <c r="G2" s="6">
        <v>1050000000</v>
      </c>
      <c r="H2" s="6"/>
      <c r="I2" s="6"/>
    </row>
    <row r="3" ht="23.25" customHeight="1" spans="1:9">
      <c r="A3" s="2" t="s">
        <v>4</v>
      </c>
      <c r="B3" s="3" t="s">
        <v>5</v>
      </c>
      <c r="C3" s="4"/>
      <c r="D3" s="4"/>
      <c r="E3" s="5"/>
      <c r="F3" s="2" t="s">
        <v>6</v>
      </c>
      <c r="G3" s="6"/>
      <c r="H3" s="6"/>
      <c r="I3" s="6"/>
    </row>
    <row r="4" ht="23.25" customHeight="1" spans="1:9">
      <c r="A4" s="7" t="s">
        <v>7</v>
      </c>
      <c r="B4" s="8"/>
      <c r="C4" s="8"/>
      <c r="D4" s="9" t="s">
        <v>8</v>
      </c>
      <c r="E4" s="9" t="s">
        <v>9</v>
      </c>
      <c r="F4" s="9" t="s">
        <v>10</v>
      </c>
      <c r="G4" s="9" t="s">
        <v>11</v>
      </c>
      <c r="H4" s="9" t="s">
        <v>12</v>
      </c>
      <c r="I4" s="9" t="s">
        <v>13</v>
      </c>
    </row>
    <row r="5" ht="23.25" customHeight="1" spans="1:9">
      <c r="A5" s="10"/>
      <c r="B5" s="9" t="s">
        <v>14</v>
      </c>
      <c r="C5" s="9"/>
      <c r="D5" s="11">
        <v>350000000</v>
      </c>
      <c r="E5" s="11">
        <v>350000000</v>
      </c>
      <c r="F5" s="11">
        <v>347999904.04</v>
      </c>
      <c r="G5" s="12">
        <v>10</v>
      </c>
      <c r="H5" s="11">
        <f>IF(AND(E5=0,F5=0),1,IF(E5=0,0,ROUND(F5/E5,2)))</f>
        <v>0.99</v>
      </c>
      <c r="I5" s="11">
        <f>ROUND(H5*G5,2)</f>
        <v>9.9</v>
      </c>
    </row>
    <row r="6" ht="23.25" customHeight="1" spans="1:9">
      <c r="A6" s="10"/>
      <c r="B6" s="13" t="s">
        <v>15</v>
      </c>
      <c r="C6" s="14"/>
      <c r="D6" s="11">
        <v>350000000</v>
      </c>
      <c r="E6" s="11">
        <v>350000000</v>
      </c>
      <c r="F6" s="11">
        <v>347999904.04</v>
      </c>
      <c r="G6" s="6" t="s">
        <v>16</v>
      </c>
      <c r="H6" s="11">
        <f t="shared" ref="H6:H8" si="0">IF(E6=0,0,ROUND(F6/E6,2))</f>
        <v>0.99</v>
      </c>
      <c r="I6" s="6" t="s">
        <v>16</v>
      </c>
    </row>
    <row r="7" ht="23.25" customHeight="1" spans="1:9">
      <c r="A7" s="10"/>
      <c r="B7" s="13" t="s">
        <v>17</v>
      </c>
      <c r="C7" s="14"/>
      <c r="D7" s="11">
        <v>0</v>
      </c>
      <c r="E7" s="11">
        <v>0</v>
      </c>
      <c r="F7" s="11">
        <v>0</v>
      </c>
      <c r="G7" s="6" t="s">
        <v>16</v>
      </c>
      <c r="H7" s="11">
        <f t="shared" si="0"/>
        <v>0</v>
      </c>
      <c r="I7" s="6" t="s">
        <v>16</v>
      </c>
    </row>
    <row r="8" ht="23.25" customHeight="1" spans="1:9">
      <c r="A8" s="15"/>
      <c r="B8" s="16" t="s">
        <v>18</v>
      </c>
      <c r="C8" s="16"/>
      <c r="D8" s="11">
        <f>D5-D6-D7</f>
        <v>0</v>
      </c>
      <c r="E8" s="11">
        <f>E5-E6-E7</f>
        <v>0</v>
      </c>
      <c r="F8" s="11">
        <f>F5-F6-F7</f>
        <v>0</v>
      </c>
      <c r="G8" s="6" t="s">
        <v>16</v>
      </c>
      <c r="H8" s="11">
        <f t="shared" si="0"/>
        <v>0</v>
      </c>
      <c r="I8" s="6" t="s">
        <v>16</v>
      </c>
    </row>
    <row r="9" ht="23.25" customHeight="1" spans="1:9">
      <c r="A9" s="17" t="s">
        <v>19</v>
      </c>
      <c r="B9" s="18" t="s">
        <v>20</v>
      </c>
      <c r="C9" s="19"/>
      <c r="D9" s="19"/>
      <c r="E9" s="20"/>
      <c r="F9" s="21" t="s">
        <v>21</v>
      </c>
      <c r="G9" s="21"/>
      <c r="H9" s="21"/>
      <c r="I9" s="21"/>
    </row>
    <row r="10" ht="112.5" customHeight="1" spans="1:9">
      <c r="A10" s="17"/>
      <c r="B10" s="37" t="s">
        <v>22</v>
      </c>
      <c r="C10" s="38"/>
      <c r="D10" s="38"/>
      <c r="E10" s="39"/>
      <c r="F10" s="40" t="s">
        <v>22</v>
      </c>
      <c r="G10" s="40"/>
      <c r="H10" s="40"/>
      <c r="I10" s="40"/>
    </row>
    <row r="11" ht="23.25" customHeight="1" spans="1:9">
      <c r="A11" s="17" t="s">
        <v>23</v>
      </c>
      <c r="B11" s="26" t="s">
        <v>24</v>
      </c>
      <c r="C11" s="26" t="s">
        <v>25</v>
      </c>
      <c r="D11" s="26" t="s">
        <v>26</v>
      </c>
      <c r="E11" s="26" t="s">
        <v>27</v>
      </c>
      <c r="F11" s="26" t="s">
        <v>28</v>
      </c>
      <c r="G11" s="26" t="s">
        <v>11</v>
      </c>
      <c r="H11" s="26" t="s">
        <v>13</v>
      </c>
      <c r="I11" s="33" t="s">
        <v>29</v>
      </c>
    </row>
    <row r="12" ht="23.25" customHeight="1" spans="1:9">
      <c r="A12" s="27"/>
      <c r="B12" s="41" t="s">
        <v>30</v>
      </c>
      <c r="C12" s="42" t="s">
        <v>31</v>
      </c>
      <c r="D12" s="36" t="s">
        <v>32</v>
      </c>
      <c r="E12" s="36" t="s">
        <v>33</v>
      </c>
      <c r="F12" s="36" t="s">
        <v>34</v>
      </c>
      <c r="G12" s="36" t="s">
        <v>35</v>
      </c>
      <c r="H12" s="36">
        <v>15</v>
      </c>
      <c r="I12" s="45"/>
    </row>
    <row r="13" ht="23.25" customHeight="1" spans="1:9">
      <c r="A13" s="27"/>
      <c r="B13" s="41" t="s">
        <v>30</v>
      </c>
      <c r="C13" s="42" t="s">
        <v>36</v>
      </c>
      <c r="D13" s="36" t="s">
        <v>37</v>
      </c>
      <c r="E13" s="36" t="s">
        <v>33</v>
      </c>
      <c r="F13" s="36" t="s">
        <v>38</v>
      </c>
      <c r="G13" s="36" t="s">
        <v>39</v>
      </c>
      <c r="H13" s="36">
        <v>10</v>
      </c>
      <c r="I13" s="45"/>
    </row>
    <row r="14" ht="23.25" customHeight="1" spans="1:9">
      <c r="A14" s="27"/>
      <c r="B14" s="41" t="s">
        <v>30</v>
      </c>
      <c r="C14" s="42" t="s">
        <v>40</v>
      </c>
      <c r="D14" s="36" t="s">
        <v>41</v>
      </c>
      <c r="E14" s="36" t="s">
        <v>42</v>
      </c>
      <c r="F14" s="36" t="s">
        <v>42</v>
      </c>
      <c r="G14" s="36" t="s">
        <v>39</v>
      </c>
      <c r="H14" s="36">
        <v>10</v>
      </c>
      <c r="I14" s="45"/>
    </row>
    <row r="15" ht="23.25" customHeight="1" spans="1:9">
      <c r="A15" s="27"/>
      <c r="B15" s="41" t="s">
        <v>30</v>
      </c>
      <c r="C15" s="42" t="s">
        <v>43</v>
      </c>
      <c r="D15" s="36" t="s">
        <v>44</v>
      </c>
      <c r="E15" s="36" t="s">
        <v>45</v>
      </c>
      <c r="F15" s="36" t="s">
        <v>42</v>
      </c>
      <c r="G15" s="36" t="s">
        <v>35</v>
      </c>
      <c r="H15" s="36">
        <v>15</v>
      </c>
      <c r="I15" s="45"/>
    </row>
    <row r="16" ht="33" customHeight="1" spans="1:9">
      <c r="A16" s="27"/>
      <c r="B16" s="41" t="s">
        <v>46</v>
      </c>
      <c r="C16" s="42" t="s">
        <v>47</v>
      </c>
      <c r="D16" s="36" t="s">
        <v>48</v>
      </c>
      <c r="E16" s="36" t="s">
        <v>45</v>
      </c>
      <c r="F16" s="36" t="s">
        <v>49</v>
      </c>
      <c r="G16" s="36" t="s">
        <v>50</v>
      </c>
      <c r="H16" s="36">
        <v>20</v>
      </c>
      <c r="I16" s="45"/>
    </row>
    <row r="17" ht="33" customHeight="1" spans="1:9">
      <c r="A17" s="27"/>
      <c r="B17" s="41" t="s">
        <v>46</v>
      </c>
      <c r="C17" s="42" t="s">
        <v>51</v>
      </c>
      <c r="D17" s="36" t="s">
        <v>52</v>
      </c>
      <c r="E17" s="36" t="s">
        <v>53</v>
      </c>
      <c r="F17" s="36" t="s">
        <v>54</v>
      </c>
      <c r="G17" s="36" t="s">
        <v>35</v>
      </c>
      <c r="H17" s="36">
        <v>15</v>
      </c>
      <c r="I17" s="45"/>
    </row>
    <row r="18" ht="33" customHeight="1" spans="1:9">
      <c r="A18" s="27"/>
      <c r="B18" s="41" t="s">
        <v>46</v>
      </c>
      <c r="C18" s="42" t="s">
        <v>55</v>
      </c>
      <c r="D18" s="36" t="s">
        <v>56</v>
      </c>
      <c r="E18" s="36" t="s">
        <v>57</v>
      </c>
      <c r="F18" s="36" t="s">
        <v>58</v>
      </c>
      <c r="G18" s="36" t="s">
        <v>59</v>
      </c>
      <c r="H18" s="36">
        <v>3</v>
      </c>
      <c r="I18" s="45"/>
    </row>
    <row r="19" ht="33" customHeight="1" spans="1:9">
      <c r="A19" s="27"/>
      <c r="B19" s="41" t="s">
        <v>46</v>
      </c>
      <c r="C19" s="42" t="s">
        <v>60</v>
      </c>
      <c r="D19" s="36" t="s">
        <v>61</v>
      </c>
      <c r="E19" s="36" t="s">
        <v>62</v>
      </c>
      <c r="F19" s="36" t="s">
        <v>62</v>
      </c>
      <c r="G19" s="36" t="s">
        <v>63</v>
      </c>
      <c r="H19" s="36">
        <v>2</v>
      </c>
      <c r="I19" s="45"/>
    </row>
    <row r="20" ht="23.25" customHeight="1" spans="1:9">
      <c r="A20" s="30"/>
      <c r="B20" s="15" t="s">
        <v>64</v>
      </c>
      <c r="C20" s="15"/>
      <c r="D20" s="15"/>
      <c r="E20" s="15"/>
      <c r="F20" s="15"/>
      <c r="G20" s="43">
        <v>100</v>
      </c>
      <c r="H20" s="44">
        <v>99.99</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F17" sqref="F17"/>
    </sheetView>
  </sheetViews>
  <sheetFormatPr defaultColWidth="9" defaultRowHeight="14.25"/>
  <cols>
    <col min="2" max="2" width="12.625" customWidth="1"/>
    <col min="3" max="3" width="15.625" customWidth="1"/>
    <col min="4" max="4" width="22.25" customWidth="1"/>
    <col min="5" max="6" width="12.625" customWidth="1"/>
    <col min="7" max="8" width="6.625" customWidth="1"/>
    <col min="9" max="9" width="24.625" customWidth="1"/>
    <col min="10" max="10" width="9" hidden="1" customWidth="1"/>
  </cols>
  <sheetData>
    <row r="1" ht="21" spans="1:9">
      <c r="A1" s="1" t="s">
        <v>205</v>
      </c>
      <c r="B1" s="1"/>
      <c r="C1" s="1"/>
      <c r="D1" s="1"/>
      <c r="E1" s="1"/>
      <c r="F1" s="1"/>
      <c r="G1" s="1"/>
      <c r="H1" s="1"/>
      <c r="I1" s="1"/>
    </row>
    <row r="2" ht="16.5" spans="1:9">
      <c r="A2" s="2" t="s">
        <v>1</v>
      </c>
      <c r="B2" s="3" t="s">
        <v>206</v>
      </c>
      <c r="C2" s="4"/>
      <c r="D2" s="4"/>
      <c r="E2" s="5"/>
      <c r="F2" s="2" t="s">
        <v>3</v>
      </c>
      <c r="G2" s="6">
        <v>247138500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247138500</v>
      </c>
      <c r="F5" s="11">
        <v>241130619.14</v>
      </c>
      <c r="G5" s="12">
        <v>10</v>
      </c>
      <c r="H5" s="11">
        <f>IF(AND(E5=0,F5=0),1,IF(E5=0,0,ROUND(F5/E5,2)))</f>
        <v>0.98</v>
      </c>
      <c r="I5" s="11">
        <f>ROUND(H5*G5,2)</f>
        <v>9.8</v>
      </c>
      <c r="J5" s="32">
        <v>90</v>
      </c>
    </row>
    <row r="6" ht="16.5" spans="1:9">
      <c r="A6" s="10"/>
      <c r="B6" s="13" t="s">
        <v>15</v>
      </c>
      <c r="C6" s="14"/>
      <c r="D6" s="11">
        <v>0</v>
      </c>
      <c r="E6" s="11">
        <v>247138500</v>
      </c>
      <c r="F6" s="11">
        <v>241130619.14</v>
      </c>
      <c r="G6" s="6" t="s">
        <v>16</v>
      </c>
      <c r="H6" s="11">
        <f t="shared" ref="H6:H8" si="0">IF(E6=0,0,ROUND(F6/E6,2))</f>
        <v>0.98</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77.25" customHeight="1" spans="1:9">
      <c r="A10" s="17"/>
      <c r="B10" s="22" t="s">
        <v>207</v>
      </c>
      <c r="C10" s="23"/>
      <c r="D10" s="23"/>
      <c r="E10" s="24"/>
      <c r="F10" s="40" t="s">
        <v>208</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209</v>
      </c>
      <c r="E12" s="30" t="s">
        <v>210</v>
      </c>
      <c r="F12" s="30" t="s">
        <v>111</v>
      </c>
      <c r="G12" s="30" t="s">
        <v>39</v>
      </c>
      <c r="H12" s="30" t="s">
        <v>39</v>
      </c>
      <c r="I12" s="30"/>
    </row>
    <row r="13" ht="16.5" spans="1:9">
      <c r="A13" s="27"/>
      <c r="B13" s="28" t="s">
        <v>30</v>
      </c>
      <c r="C13" s="29" t="s">
        <v>36</v>
      </c>
      <c r="D13" s="36" t="s">
        <v>211</v>
      </c>
      <c r="E13" s="30" t="s">
        <v>72</v>
      </c>
      <c r="F13" s="30" t="s">
        <v>42</v>
      </c>
      <c r="G13" s="30" t="s">
        <v>35</v>
      </c>
      <c r="H13" s="30" t="s">
        <v>35</v>
      </c>
      <c r="I13" s="30"/>
    </row>
    <row r="14" ht="16.5" spans="1:9">
      <c r="A14" s="27"/>
      <c r="B14" s="28" t="s">
        <v>30</v>
      </c>
      <c r="C14" s="29" t="s">
        <v>40</v>
      </c>
      <c r="D14" s="36" t="s">
        <v>212</v>
      </c>
      <c r="E14" s="30" t="s">
        <v>72</v>
      </c>
      <c r="F14" s="30" t="s">
        <v>42</v>
      </c>
      <c r="G14" s="30" t="s">
        <v>113</v>
      </c>
      <c r="H14" s="30" t="s">
        <v>35</v>
      </c>
      <c r="I14" s="30"/>
    </row>
    <row r="15" ht="16.5" spans="1:9">
      <c r="A15" s="27"/>
      <c r="B15" s="28" t="s">
        <v>30</v>
      </c>
      <c r="C15" s="29" t="s">
        <v>43</v>
      </c>
      <c r="D15" s="36" t="s">
        <v>128</v>
      </c>
      <c r="E15" s="30" t="s">
        <v>72</v>
      </c>
      <c r="F15" s="30" t="s">
        <v>42</v>
      </c>
      <c r="G15" s="30" t="s">
        <v>39</v>
      </c>
      <c r="H15" s="30" t="s">
        <v>39</v>
      </c>
      <c r="I15" s="30"/>
    </row>
    <row r="16" ht="16.5" spans="1:9">
      <c r="A16" s="27"/>
      <c r="B16" s="28" t="s">
        <v>46</v>
      </c>
      <c r="C16" s="29" t="s">
        <v>47</v>
      </c>
      <c r="D16" s="36" t="s">
        <v>74</v>
      </c>
      <c r="E16" s="30" t="s">
        <v>74</v>
      </c>
      <c r="F16" s="30" t="s">
        <v>74</v>
      </c>
      <c r="G16" s="30" t="s">
        <v>100</v>
      </c>
      <c r="H16" s="30" t="s">
        <v>100</v>
      </c>
      <c r="I16" s="30"/>
    </row>
    <row r="17" ht="16.5" spans="1:9">
      <c r="A17" s="27"/>
      <c r="B17" s="28" t="s">
        <v>46</v>
      </c>
      <c r="C17" s="29" t="s">
        <v>51</v>
      </c>
      <c r="D17" s="36" t="s">
        <v>213</v>
      </c>
      <c r="E17" s="30" t="s">
        <v>214</v>
      </c>
      <c r="F17" s="30" t="s">
        <v>215</v>
      </c>
      <c r="G17" s="30" t="s">
        <v>103</v>
      </c>
      <c r="H17" s="30" t="s">
        <v>103</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131</v>
      </c>
      <c r="E19" s="30" t="s">
        <v>72</v>
      </c>
      <c r="F19" s="30" t="s">
        <v>42</v>
      </c>
      <c r="G19" s="30" t="s">
        <v>103</v>
      </c>
      <c r="H19" s="30" t="s">
        <v>103</v>
      </c>
      <c r="I19" s="30"/>
    </row>
    <row r="20" ht="16.5" spans="1:9">
      <c r="A20" s="30"/>
      <c r="B20" s="31" t="s">
        <v>64</v>
      </c>
      <c r="C20" s="31"/>
      <c r="D20" s="31"/>
      <c r="E20" s="31"/>
      <c r="F20" s="31"/>
      <c r="G20" s="30">
        <v>100</v>
      </c>
      <c r="H20" s="30">
        <f>I5+J5</f>
        <v>99.8</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D19" sqref="D19"/>
    </sheetView>
  </sheetViews>
  <sheetFormatPr defaultColWidth="9" defaultRowHeight="14.25"/>
  <cols>
    <col min="2" max="2" width="12.625" customWidth="1"/>
    <col min="3" max="3" width="15.625" customWidth="1"/>
    <col min="4" max="4" width="26.25" customWidth="1"/>
    <col min="5" max="6" width="12.625" customWidth="1"/>
    <col min="7" max="8" width="6.625" customWidth="1"/>
    <col min="9" max="9" width="24.625" customWidth="1"/>
    <col min="10" max="10" width="9" hidden="1" customWidth="1"/>
  </cols>
  <sheetData>
    <row r="1" ht="21" spans="1:9">
      <c r="A1" s="1" t="s">
        <v>216</v>
      </c>
      <c r="B1" s="1"/>
      <c r="C1" s="1"/>
      <c r="D1" s="1"/>
      <c r="E1" s="1"/>
      <c r="F1" s="1"/>
      <c r="G1" s="1"/>
      <c r="H1" s="1"/>
      <c r="I1" s="1"/>
    </row>
    <row r="2" ht="16.5" spans="1:9">
      <c r="A2" s="2" t="s">
        <v>1</v>
      </c>
      <c r="B2" s="3" t="s">
        <v>217</v>
      </c>
      <c r="C2" s="4"/>
      <c r="D2" s="4"/>
      <c r="E2" s="5"/>
      <c r="F2" s="2" t="s">
        <v>3</v>
      </c>
      <c r="G2" s="6">
        <v>77000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35000</v>
      </c>
      <c r="F5" s="11">
        <v>35000</v>
      </c>
      <c r="G5" s="12">
        <v>10</v>
      </c>
      <c r="H5" s="11">
        <f>IF(AND(E5=0,F5=0),1,IF(E5=0,0,ROUND(F5/E5,2)))</f>
        <v>1</v>
      </c>
      <c r="I5" s="11">
        <f>ROUND(H5*G5,2)</f>
        <v>10</v>
      </c>
      <c r="J5" s="32">
        <v>90</v>
      </c>
    </row>
    <row r="6" ht="16.5" spans="1:9">
      <c r="A6" s="10"/>
      <c r="B6" s="13" t="s">
        <v>15</v>
      </c>
      <c r="C6" s="14"/>
      <c r="D6" s="11">
        <v>0</v>
      </c>
      <c r="E6" s="11">
        <v>35000</v>
      </c>
      <c r="F6" s="11">
        <v>35000</v>
      </c>
      <c r="G6" s="6" t="s">
        <v>16</v>
      </c>
      <c r="H6" s="11">
        <f t="shared" ref="H6:H8" si="0">IF(E6=0,0,ROUND(F6/E6,2))</f>
        <v>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83.25" customHeight="1" spans="1:9">
      <c r="A10" s="17"/>
      <c r="B10" s="22" t="s">
        <v>218</v>
      </c>
      <c r="C10" s="23"/>
      <c r="D10" s="23"/>
      <c r="E10" s="24"/>
      <c r="F10" s="40" t="s">
        <v>219</v>
      </c>
      <c r="G10" s="40"/>
      <c r="H10" s="40"/>
      <c r="I10" s="40"/>
    </row>
    <row r="11" ht="16.5" spans="1:9">
      <c r="A11" s="17" t="s">
        <v>23</v>
      </c>
      <c r="B11" s="26" t="s">
        <v>24</v>
      </c>
      <c r="C11" s="26" t="s">
        <v>25</v>
      </c>
      <c r="D11" s="26" t="s">
        <v>26</v>
      </c>
      <c r="E11" s="26" t="s">
        <v>27</v>
      </c>
      <c r="F11" s="26" t="s">
        <v>28</v>
      </c>
      <c r="G11" s="26" t="s">
        <v>11</v>
      </c>
      <c r="H11" s="26" t="s">
        <v>13</v>
      </c>
      <c r="I11" s="33" t="s">
        <v>29</v>
      </c>
    </row>
    <row r="12" ht="25.5" customHeight="1" spans="1:9">
      <c r="A12" s="27"/>
      <c r="B12" s="28" t="s">
        <v>30</v>
      </c>
      <c r="C12" s="29" t="s">
        <v>31</v>
      </c>
      <c r="D12" s="36" t="s">
        <v>220</v>
      </c>
      <c r="E12" s="30" t="s">
        <v>42</v>
      </c>
      <c r="F12" s="30" t="s">
        <v>42</v>
      </c>
      <c r="G12" s="30" t="s">
        <v>39</v>
      </c>
      <c r="H12" s="30" t="s">
        <v>39</v>
      </c>
      <c r="I12" s="30"/>
    </row>
    <row r="13" ht="25.5" customHeight="1" spans="1:9">
      <c r="A13" s="27"/>
      <c r="B13" s="28" t="s">
        <v>30</v>
      </c>
      <c r="C13" s="29" t="s">
        <v>36</v>
      </c>
      <c r="D13" s="36" t="s">
        <v>221</v>
      </c>
      <c r="E13" s="30" t="s">
        <v>42</v>
      </c>
      <c r="F13" s="30" t="s">
        <v>42</v>
      </c>
      <c r="G13" s="30" t="s">
        <v>35</v>
      </c>
      <c r="H13" s="30" t="s">
        <v>35</v>
      </c>
      <c r="I13" s="30"/>
    </row>
    <row r="14" ht="25.5" customHeight="1" spans="1:9">
      <c r="A14" s="27"/>
      <c r="B14" s="28" t="s">
        <v>30</v>
      </c>
      <c r="C14" s="29" t="s">
        <v>40</v>
      </c>
      <c r="D14" s="36" t="s">
        <v>222</v>
      </c>
      <c r="E14" s="30" t="s">
        <v>42</v>
      </c>
      <c r="F14" s="30" t="s">
        <v>42</v>
      </c>
      <c r="G14" s="30" t="s">
        <v>35</v>
      </c>
      <c r="H14" s="30" t="s">
        <v>35</v>
      </c>
      <c r="I14" s="30"/>
    </row>
    <row r="15" ht="16.5" spans="1:9">
      <c r="A15" s="27"/>
      <c r="B15" s="28" t="s">
        <v>30</v>
      </c>
      <c r="C15" s="29" t="s">
        <v>43</v>
      </c>
      <c r="D15" s="36" t="s">
        <v>223</v>
      </c>
      <c r="E15" s="30" t="s">
        <v>224</v>
      </c>
      <c r="F15" s="30" t="s">
        <v>225</v>
      </c>
      <c r="G15" s="30" t="s">
        <v>39</v>
      </c>
      <c r="H15" s="30" t="s">
        <v>39</v>
      </c>
      <c r="I15" s="30"/>
    </row>
    <row r="16" ht="16.5" spans="1:9">
      <c r="A16" s="27"/>
      <c r="B16" s="28" t="s">
        <v>46</v>
      </c>
      <c r="C16" s="29" t="s">
        <v>47</v>
      </c>
      <c r="D16" s="36" t="s">
        <v>74</v>
      </c>
      <c r="E16" s="30" t="s">
        <v>74</v>
      </c>
      <c r="F16" s="30" t="s">
        <v>74</v>
      </c>
      <c r="G16" s="30" t="s">
        <v>100</v>
      </c>
      <c r="H16" s="30" t="s">
        <v>100</v>
      </c>
      <c r="I16" s="30"/>
    </row>
    <row r="17" ht="16.5" spans="1:9">
      <c r="A17" s="27"/>
      <c r="B17" s="28" t="s">
        <v>46</v>
      </c>
      <c r="C17" s="29" t="s">
        <v>51</v>
      </c>
      <c r="D17" s="36" t="s">
        <v>226</v>
      </c>
      <c r="E17" s="30" t="s">
        <v>42</v>
      </c>
      <c r="F17" s="30" t="s">
        <v>42</v>
      </c>
      <c r="G17" s="30" t="s">
        <v>103</v>
      </c>
      <c r="H17" s="30" t="s">
        <v>103</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227</v>
      </c>
      <c r="E19" s="30" t="s">
        <v>42</v>
      </c>
      <c r="F19" s="30" t="s">
        <v>42</v>
      </c>
      <c r="G19" s="30" t="s">
        <v>103</v>
      </c>
      <c r="H19" s="30" t="s">
        <v>103</v>
      </c>
      <c r="I19" s="30"/>
    </row>
    <row r="20" ht="16.5" spans="1:9">
      <c r="A20" s="30"/>
      <c r="B20" s="31" t="s">
        <v>64</v>
      </c>
      <c r="C20" s="31"/>
      <c r="D20" s="31"/>
      <c r="E20" s="31"/>
      <c r="F20" s="31"/>
      <c r="G20" s="30">
        <v>100</v>
      </c>
      <c r="H20" s="30">
        <f>I5+J5</f>
        <v>100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G20" sqref="G19:G20"/>
    </sheetView>
  </sheetViews>
  <sheetFormatPr defaultColWidth="9" defaultRowHeight="14.25"/>
  <cols>
    <col min="2" max="2" width="12.625" customWidth="1"/>
    <col min="3" max="3" width="15.625" customWidth="1"/>
    <col min="4" max="4" width="25.875" customWidth="1"/>
    <col min="5" max="6" width="12.625" customWidth="1"/>
    <col min="7" max="8" width="6.625" customWidth="1"/>
    <col min="9" max="9" width="24.625" customWidth="1"/>
    <col min="10" max="10" width="9" hidden="1" customWidth="1"/>
  </cols>
  <sheetData>
    <row r="1" ht="21" spans="1:9">
      <c r="A1" s="1" t="s">
        <v>228</v>
      </c>
      <c r="B1" s="1"/>
      <c r="C1" s="1"/>
      <c r="D1" s="1"/>
      <c r="E1" s="1"/>
      <c r="F1" s="1"/>
      <c r="G1" s="1"/>
      <c r="H1" s="1"/>
      <c r="I1" s="1"/>
    </row>
    <row r="2" ht="16.5" spans="1:9">
      <c r="A2" s="2" t="s">
        <v>1</v>
      </c>
      <c r="B2" s="3" t="s">
        <v>229</v>
      </c>
      <c r="C2" s="4"/>
      <c r="D2" s="4"/>
      <c r="E2" s="5"/>
      <c r="F2" s="2" t="s">
        <v>3</v>
      </c>
      <c r="G2" s="6">
        <v>518000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110000</v>
      </c>
      <c r="E5" s="11">
        <v>298000</v>
      </c>
      <c r="F5" s="11">
        <v>283095.58</v>
      </c>
      <c r="G5" s="12">
        <v>10</v>
      </c>
      <c r="H5" s="11">
        <f>IF(AND(E5=0,F5=0),1,IF(E5=0,0,ROUND(F5/E5,2)))</f>
        <v>0.95</v>
      </c>
      <c r="I5" s="11">
        <f>ROUND(H5*G5,2)</f>
        <v>9.5</v>
      </c>
      <c r="J5" s="32">
        <v>90</v>
      </c>
    </row>
    <row r="6" ht="16.5" spans="1:9">
      <c r="A6" s="10"/>
      <c r="B6" s="13" t="s">
        <v>15</v>
      </c>
      <c r="C6" s="14"/>
      <c r="D6" s="11">
        <v>110000</v>
      </c>
      <c r="E6" s="11">
        <v>298000</v>
      </c>
      <c r="F6" s="11">
        <v>283095.58</v>
      </c>
      <c r="G6" s="6" t="s">
        <v>16</v>
      </c>
      <c r="H6" s="11">
        <f t="shared" ref="H6:H8" si="0">IF(E6=0,0,ROUND(F6/E6,2))</f>
        <v>0.95</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66" customHeight="1" spans="1:9">
      <c r="A10" s="17"/>
      <c r="B10" s="37" t="s">
        <v>230</v>
      </c>
      <c r="C10" s="38"/>
      <c r="D10" s="38"/>
      <c r="E10" s="39"/>
      <c r="F10" s="40" t="s">
        <v>231</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232</v>
      </c>
      <c r="E12" s="30" t="s">
        <v>139</v>
      </c>
      <c r="F12" s="30" t="s">
        <v>139</v>
      </c>
      <c r="G12" s="30" t="s">
        <v>35</v>
      </c>
      <c r="H12" s="30" t="s">
        <v>35</v>
      </c>
      <c r="I12" s="30"/>
    </row>
    <row r="13" ht="16.5" spans="1:9">
      <c r="A13" s="27"/>
      <c r="B13" s="28" t="s">
        <v>30</v>
      </c>
      <c r="C13" s="29" t="s">
        <v>36</v>
      </c>
      <c r="D13" s="36" t="s">
        <v>233</v>
      </c>
      <c r="E13" s="30" t="s">
        <v>42</v>
      </c>
      <c r="F13" s="30" t="s">
        <v>42</v>
      </c>
      <c r="G13" s="30" t="s">
        <v>39</v>
      </c>
      <c r="H13" s="30" t="s">
        <v>39</v>
      </c>
      <c r="I13" s="30"/>
    </row>
    <row r="14" ht="16.5" spans="1:9">
      <c r="A14" s="27"/>
      <c r="B14" s="28" t="s">
        <v>30</v>
      </c>
      <c r="C14" s="29" t="s">
        <v>40</v>
      </c>
      <c r="D14" s="36" t="s">
        <v>234</v>
      </c>
      <c r="E14" s="30" t="s">
        <v>42</v>
      </c>
      <c r="F14" s="30" t="s">
        <v>42</v>
      </c>
      <c r="G14" s="30" t="s">
        <v>39</v>
      </c>
      <c r="H14" s="30" t="s">
        <v>39</v>
      </c>
      <c r="I14" s="30"/>
    </row>
    <row r="15" ht="16.5" spans="1:9">
      <c r="A15" s="27"/>
      <c r="B15" s="28" t="s">
        <v>30</v>
      </c>
      <c r="C15" s="29" t="s">
        <v>43</v>
      </c>
      <c r="D15" s="36" t="s">
        <v>235</v>
      </c>
      <c r="E15" s="30" t="s">
        <v>45</v>
      </c>
      <c r="F15" s="30" t="s">
        <v>151</v>
      </c>
      <c r="G15" s="30" t="s">
        <v>35</v>
      </c>
      <c r="H15" s="30" t="s">
        <v>35</v>
      </c>
      <c r="I15" s="30"/>
    </row>
    <row r="16" ht="16.5" spans="1:9">
      <c r="A16" s="27"/>
      <c r="B16" s="28" t="s">
        <v>46</v>
      </c>
      <c r="C16" s="29" t="s">
        <v>47</v>
      </c>
      <c r="D16" s="36" t="s">
        <v>74</v>
      </c>
      <c r="E16" s="30" t="s">
        <v>74</v>
      </c>
      <c r="F16" s="30" t="s">
        <v>74</v>
      </c>
      <c r="G16" s="30" t="s">
        <v>100</v>
      </c>
      <c r="H16" s="30" t="s">
        <v>100</v>
      </c>
      <c r="I16" s="30"/>
    </row>
    <row r="17" ht="16.5" spans="1:9">
      <c r="A17" s="27"/>
      <c r="B17" s="28" t="s">
        <v>46</v>
      </c>
      <c r="C17" s="29" t="s">
        <v>51</v>
      </c>
      <c r="D17" s="36" t="s">
        <v>236</v>
      </c>
      <c r="E17" s="30" t="s">
        <v>42</v>
      </c>
      <c r="F17" s="30" t="s">
        <v>42</v>
      </c>
      <c r="G17" s="30" t="s">
        <v>103</v>
      </c>
      <c r="H17" s="30" t="s">
        <v>103</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237</v>
      </c>
      <c r="E19" s="30" t="s">
        <v>42</v>
      </c>
      <c r="F19" s="30" t="s">
        <v>42</v>
      </c>
      <c r="G19" s="30" t="s">
        <v>103</v>
      </c>
      <c r="H19" s="30" t="s">
        <v>103</v>
      </c>
      <c r="I19" s="30"/>
    </row>
    <row r="20" ht="16.5" spans="1:9">
      <c r="A20" s="30"/>
      <c r="B20" s="31" t="s">
        <v>64</v>
      </c>
      <c r="C20" s="31"/>
      <c r="D20" s="31"/>
      <c r="E20" s="31"/>
      <c r="F20" s="31"/>
      <c r="G20" s="30">
        <v>100</v>
      </c>
      <c r="H20" s="30">
        <f>I5+J5</f>
        <v>99.5</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1"/>
  <sheetViews>
    <sheetView topLeftCell="A3" workbookViewId="0">
      <selection activeCell="F10" sqref="F10:I10"/>
    </sheetView>
  </sheetViews>
  <sheetFormatPr defaultColWidth="9" defaultRowHeight="14.25"/>
  <cols>
    <col min="2" max="2" width="12.625" customWidth="1"/>
    <col min="3" max="3" width="15.625" customWidth="1"/>
    <col min="4" max="4" width="41.875" customWidth="1"/>
    <col min="5" max="5" width="17.125" customWidth="1"/>
    <col min="6" max="6" width="12.625" customWidth="1"/>
    <col min="7" max="8" width="6.625" customWidth="1"/>
    <col min="9" max="9" width="34.5" customWidth="1"/>
    <col min="10" max="10" width="9" hidden="1" customWidth="1"/>
  </cols>
  <sheetData>
    <row r="1" ht="21" spans="1:9">
      <c r="A1" s="1" t="s">
        <v>238</v>
      </c>
      <c r="B1" s="1"/>
      <c r="C1" s="1"/>
      <c r="D1" s="1"/>
      <c r="E1" s="1"/>
      <c r="F1" s="1"/>
      <c r="G1" s="1"/>
      <c r="H1" s="1"/>
      <c r="I1" s="1"/>
    </row>
    <row r="2" ht="16.5" spans="1:9">
      <c r="A2" s="2" t="s">
        <v>1</v>
      </c>
      <c r="B2" s="3" t="s">
        <v>239</v>
      </c>
      <c r="C2" s="4"/>
      <c r="D2" s="4"/>
      <c r="E2" s="5"/>
      <c r="F2" s="2" t="s">
        <v>3</v>
      </c>
      <c r="G2" s="6">
        <v>23486725.52</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6835493.96</v>
      </c>
      <c r="E5" s="11">
        <v>9595737.6</v>
      </c>
      <c r="F5" s="11">
        <v>8035256.53</v>
      </c>
      <c r="G5" s="12">
        <v>10</v>
      </c>
      <c r="H5" s="11">
        <f>IF(AND(E5=0,F5=0),1,IF(E5=0,0,ROUND(F5/E5,2)))</f>
        <v>0.84</v>
      </c>
      <c r="I5" s="11">
        <f>ROUND(H5*G5,2)</f>
        <v>8.4</v>
      </c>
      <c r="J5" s="32">
        <v>90</v>
      </c>
    </row>
    <row r="6" ht="16.5" spans="1:9">
      <c r="A6" s="10"/>
      <c r="B6" s="13" t="s">
        <v>15</v>
      </c>
      <c r="C6" s="14"/>
      <c r="D6" s="11">
        <v>6835493.96</v>
      </c>
      <c r="E6" s="11">
        <v>9595737.6</v>
      </c>
      <c r="F6" s="11">
        <v>8035256.53</v>
      </c>
      <c r="G6" s="6" t="s">
        <v>16</v>
      </c>
      <c r="H6" s="11">
        <f t="shared" ref="H6:H8" si="0">IF(E6=0,0,ROUND(F6/E6,2))</f>
        <v>0.84</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144" customHeight="1" spans="1:9">
      <c r="A10" s="17"/>
      <c r="B10" s="37" t="s">
        <v>240</v>
      </c>
      <c r="C10" s="38"/>
      <c r="D10" s="38"/>
      <c r="E10" s="39"/>
      <c r="F10" s="40" t="s">
        <v>240</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0" t="s">
        <v>241</v>
      </c>
      <c r="E12" s="30" t="s">
        <v>242</v>
      </c>
      <c r="F12" s="30" t="s">
        <v>243</v>
      </c>
      <c r="G12" s="30" t="s">
        <v>244</v>
      </c>
      <c r="H12" s="30" t="s">
        <v>244</v>
      </c>
      <c r="I12" s="30"/>
    </row>
    <row r="13" ht="16.5" spans="1:9">
      <c r="A13" s="27"/>
      <c r="B13" s="28" t="s">
        <v>30</v>
      </c>
      <c r="C13" s="29" t="s">
        <v>31</v>
      </c>
      <c r="D13" s="30" t="s">
        <v>245</v>
      </c>
      <c r="E13" s="30" t="s">
        <v>246</v>
      </c>
      <c r="F13" s="30" t="s">
        <v>246</v>
      </c>
      <c r="G13" s="30" t="s">
        <v>137</v>
      </c>
      <c r="H13" s="30" t="s">
        <v>137</v>
      </c>
      <c r="I13" s="30"/>
    </row>
    <row r="14" ht="16.5" spans="1:9">
      <c r="A14" s="27"/>
      <c r="B14" s="28" t="s">
        <v>30</v>
      </c>
      <c r="C14" s="29" t="s">
        <v>31</v>
      </c>
      <c r="D14" s="30" t="s">
        <v>247</v>
      </c>
      <c r="E14" s="30" t="s">
        <v>248</v>
      </c>
      <c r="F14" s="30" t="s">
        <v>147</v>
      </c>
      <c r="G14" s="30" t="s">
        <v>249</v>
      </c>
      <c r="H14" s="30" t="s">
        <v>249</v>
      </c>
      <c r="I14" s="30"/>
    </row>
    <row r="15" ht="16.5" spans="1:9">
      <c r="A15" s="27"/>
      <c r="B15" s="28" t="s">
        <v>30</v>
      </c>
      <c r="C15" s="29" t="s">
        <v>36</v>
      </c>
      <c r="D15" s="30" t="s">
        <v>250</v>
      </c>
      <c r="E15" s="30" t="s">
        <v>251</v>
      </c>
      <c r="F15" s="30" t="s">
        <v>42</v>
      </c>
      <c r="G15" s="30" t="s">
        <v>137</v>
      </c>
      <c r="H15" s="30" t="s">
        <v>137</v>
      </c>
      <c r="I15" s="30"/>
    </row>
    <row r="16" ht="16.5" spans="1:9">
      <c r="A16" s="27"/>
      <c r="B16" s="28" t="s">
        <v>30</v>
      </c>
      <c r="C16" s="29" t="s">
        <v>36</v>
      </c>
      <c r="D16" s="30" t="s">
        <v>252</v>
      </c>
      <c r="E16" s="30" t="s">
        <v>42</v>
      </c>
      <c r="F16" s="30" t="s">
        <v>42</v>
      </c>
      <c r="G16" s="30" t="s">
        <v>137</v>
      </c>
      <c r="H16" s="30" t="s">
        <v>137</v>
      </c>
      <c r="I16" s="30"/>
    </row>
    <row r="17" ht="16.5" spans="1:9">
      <c r="A17" s="27"/>
      <c r="B17" s="28" t="s">
        <v>30</v>
      </c>
      <c r="C17" s="29" t="s">
        <v>36</v>
      </c>
      <c r="D17" s="30" t="s">
        <v>253</v>
      </c>
      <c r="E17" s="30" t="s">
        <v>42</v>
      </c>
      <c r="F17" s="30" t="s">
        <v>42</v>
      </c>
      <c r="G17" s="30" t="s">
        <v>137</v>
      </c>
      <c r="H17" s="30" t="s">
        <v>137</v>
      </c>
      <c r="I17" s="30"/>
    </row>
    <row r="18" ht="16.5" spans="1:9">
      <c r="A18" s="27"/>
      <c r="B18" s="28" t="s">
        <v>30</v>
      </c>
      <c r="C18" s="29" t="s">
        <v>40</v>
      </c>
      <c r="D18" s="30" t="s">
        <v>254</v>
      </c>
      <c r="E18" s="30" t="s">
        <v>42</v>
      </c>
      <c r="F18" s="30" t="s">
        <v>42</v>
      </c>
      <c r="G18" s="30" t="s">
        <v>255</v>
      </c>
      <c r="H18" s="30" t="s">
        <v>255</v>
      </c>
      <c r="I18" s="30"/>
    </row>
    <row r="19" ht="16.5" spans="1:9">
      <c r="A19" s="27"/>
      <c r="B19" s="28" t="s">
        <v>30</v>
      </c>
      <c r="C19" s="29" t="s">
        <v>40</v>
      </c>
      <c r="D19" s="30" t="s">
        <v>256</v>
      </c>
      <c r="E19" s="30" t="s">
        <v>42</v>
      </c>
      <c r="F19" s="30" t="s">
        <v>42</v>
      </c>
      <c r="G19" s="30" t="s">
        <v>255</v>
      </c>
      <c r="H19" s="30" t="s">
        <v>255</v>
      </c>
      <c r="I19" s="30"/>
    </row>
    <row r="20" ht="16.5" spans="1:9">
      <c r="A20" s="27"/>
      <c r="B20" s="28" t="s">
        <v>30</v>
      </c>
      <c r="C20" s="29" t="s">
        <v>40</v>
      </c>
      <c r="D20" s="30" t="s">
        <v>257</v>
      </c>
      <c r="E20" s="30" t="s">
        <v>42</v>
      </c>
      <c r="F20" s="30" t="s">
        <v>42</v>
      </c>
      <c r="G20" s="30" t="s">
        <v>255</v>
      </c>
      <c r="H20" s="30" t="s">
        <v>255</v>
      </c>
      <c r="I20" s="30"/>
    </row>
    <row r="21" ht="16.5" spans="1:9">
      <c r="A21" s="27"/>
      <c r="B21" s="28" t="s">
        <v>30</v>
      </c>
      <c r="C21" s="29" t="s">
        <v>43</v>
      </c>
      <c r="D21" s="30" t="s">
        <v>44</v>
      </c>
      <c r="E21" s="30" t="s">
        <v>45</v>
      </c>
      <c r="F21" s="30" t="s">
        <v>42</v>
      </c>
      <c r="G21" s="30" t="s">
        <v>258</v>
      </c>
      <c r="H21" s="30" t="s">
        <v>258</v>
      </c>
      <c r="I21" s="30"/>
    </row>
    <row r="22" ht="16.5" spans="1:9">
      <c r="A22" s="27"/>
      <c r="B22" s="28" t="s">
        <v>46</v>
      </c>
      <c r="C22" s="29" t="s">
        <v>47</v>
      </c>
      <c r="D22" s="30" t="s">
        <v>74</v>
      </c>
      <c r="E22" s="30" t="s">
        <v>74</v>
      </c>
      <c r="F22" s="30" t="s">
        <v>74</v>
      </c>
      <c r="G22" s="30" t="s">
        <v>75</v>
      </c>
      <c r="H22" s="30" t="s">
        <v>75</v>
      </c>
      <c r="I22" s="30"/>
    </row>
    <row r="23" ht="16.5" spans="1:9">
      <c r="A23" s="27"/>
      <c r="B23" s="28" t="s">
        <v>46</v>
      </c>
      <c r="C23" s="29" t="s">
        <v>51</v>
      </c>
      <c r="D23" s="30" t="s">
        <v>259</v>
      </c>
      <c r="E23" s="30" t="s">
        <v>42</v>
      </c>
      <c r="F23" s="30" t="s">
        <v>42</v>
      </c>
      <c r="G23" s="30" t="s">
        <v>149</v>
      </c>
      <c r="H23" s="30" t="s">
        <v>149</v>
      </c>
      <c r="I23" s="30"/>
    </row>
    <row r="24" ht="16.5" spans="1:9">
      <c r="A24" s="27"/>
      <c r="B24" s="28" t="s">
        <v>46</v>
      </c>
      <c r="C24" s="29" t="s">
        <v>51</v>
      </c>
      <c r="D24" s="30" t="s">
        <v>260</v>
      </c>
      <c r="E24" s="30" t="s">
        <v>42</v>
      </c>
      <c r="F24" s="30" t="s">
        <v>42</v>
      </c>
      <c r="G24" s="30" t="s">
        <v>149</v>
      </c>
      <c r="H24" s="30" t="s">
        <v>149</v>
      </c>
      <c r="I24" s="30"/>
    </row>
    <row r="25" ht="16.5" spans="1:9">
      <c r="A25" s="27"/>
      <c r="B25" s="28" t="s">
        <v>46</v>
      </c>
      <c r="C25" s="29" t="s">
        <v>51</v>
      </c>
      <c r="D25" s="30" t="s">
        <v>261</v>
      </c>
      <c r="E25" s="30" t="s">
        <v>42</v>
      </c>
      <c r="F25" s="30" t="s">
        <v>42</v>
      </c>
      <c r="G25" s="30" t="s">
        <v>149</v>
      </c>
      <c r="H25" s="30" t="s">
        <v>149</v>
      </c>
      <c r="I25" s="30"/>
    </row>
    <row r="26" ht="16.5" spans="1:9">
      <c r="A26" s="27"/>
      <c r="B26" s="28" t="s">
        <v>46</v>
      </c>
      <c r="C26" s="29" t="s">
        <v>51</v>
      </c>
      <c r="D26" s="30" t="s">
        <v>262</v>
      </c>
      <c r="E26" s="30" t="s">
        <v>42</v>
      </c>
      <c r="F26" s="30" t="s">
        <v>42</v>
      </c>
      <c r="G26" s="30" t="s">
        <v>149</v>
      </c>
      <c r="H26" s="30" t="s">
        <v>149</v>
      </c>
      <c r="I26" s="30"/>
    </row>
    <row r="27" ht="16.5" spans="1:9">
      <c r="A27" s="27"/>
      <c r="B27" s="28" t="s">
        <v>46</v>
      </c>
      <c r="C27" s="29" t="s">
        <v>55</v>
      </c>
      <c r="D27" s="30" t="s">
        <v>74</v>
      </c>
      <c r="E27" s="30" t="s">
        <v>74</v>
      </c>
      <c r="F27" s="30" t="s">
        <v>74</v>
      </c>
      <c r="G27" s="30" t="s">
        <v>75</v>
      </c>
      <c r="H27" s="30" t="s">
        <v>75</v>
      </c>
      <c r="I27" s="30"/>
    </row>
    <row r="28" ht="16.5" spans="1:9">
      <c r="A28" s="27"/>
      <c r="B28" s="28" t="s">
        <v>46</v>
      </c>
      <c r="C28" s="29" t="s">
        <v>60</v>
      </c>
      <c r="D28" s="30" t="s">
        <v>90</v>
      </c>
      <c r="E28" s="30" t="s">
        <v>72</v>
      </c>
      <c r="F28" s="30" t="s">
        <v>102</v>
      </c>
      <c r="G28" s="30" t="s">
        <v>263</v>
      </c>
      <c r="H28" s="30" t="s">
        <v>263</v>
      </c>
      <c r="I28" s="30"/>
    </row>
    <row r="29" ht="16.5" spans="1:9">
      <c r="A29" s="27"/>
      <c r="B29" s="28" t="s">
        <v>46</v>
      </c>
      <c r="C29" s="29" t="s">
        <v>60</v>
      </c>
      <c r="D29" s="30" t="s">
        <v>264</v>
      </c>
      <c r="E29" s="30" t="s">
        <v>129</v>
      </c>
      <c r="F29" s="30" t="s">
        <v>151</v>
      </c>
      <c r="G29" s="30" t="s">
        <v>263</v>
      </c>
      <c r="H29" s="30" t="s">
        <v>263</v>
      </c>
      <c r="I29" s="30"/>
    </row>
    <row r="30" ht="16.5" spans="1:9">
      <c r="A30" s="27"/>
      <c r="B30" s="28" t="s">
        <v>46</v>
      </c>
      <c r="C30" s="29" t="s">
        <v>60</v>
      </c>
      <c r="D30" s="30" t="s">
        <v>265</v>
      </c>
      <c r="E30" s="30" t="s">
        <v>129</v>
      </c>
      <c r="F30" s="30" t="s">
        <v>151</v>
      </c>
      <c r="G30" s="30" t="s">
        <v>249</v>
      </c>
      <c r="H30" s="30" t="s">
        <v>249</v>
      </c>
      <c r="I30" s="30"/>
    </row>
    <row r="31" ht="16.5" spans="1:9">
      <c r="A31" s="30"/>
      <c r="B31" s="31" t="s">
        <v>64</v>
      </c>
      <c r="C31" s="31"/>
      <c r="D31" s="31"/>
      <c r="E31" s="31"/>
      <c r="F31" s="31"/>
      <c r="G31" s="30">
        <v>100</v>
      </c>
      <c r="H31" s="30">
        <f>I5+J5</f>
        <v>98.4</v>
      </c>
      <c r="I31" s="34" t="s">
        <v>16</v>
      </c>
    </row>
  </sheetData>
  <mergeCells count="25">
    <mergeCell ref="A1:I1"/>
    <mergeCell ref="B2:E2"/>
    <mergeCell ref="G2:I2"/>
    <mergeCell ref="B3:E3"/>
    <mergeCell ref="G3:I3"/>
    <mergeCell ref="B4:C4"/>
    <mergeCell ref="B5:C5"/>
    <mergeCell ref="B6:C6"/>
    <mergeCell ref="B7:C7"/>
    <mergeCell ref="B8:C8"/>
    <mergeCell ref="B9:E9"/>
    <mergeCell ref="F9:I9"/>
    <mergeCell ref="B10:E10"/>
    <mergeCell ref="F10:I10"/>
    <mergeCell ref="B31:F31"/>
    <mergeCell ref="A4:A8"/>
    <mergeCell ref="A9:A10"/>
    <mergeCell ref="A11:A30"/>
    <mergeCell ref="B12:B21"/>
    <mergeCell ref="B22:B30"/>
    <mergeCell ref="C12:C14"/>
    <mergeCell ref="C15:C17"/>
    <mergeCell ref="C18:C20"/>
    <mergeCell ref="C23:C26"/>
    <mergeCell ref="C28:C30"/>
  </mergeCells>
  <pageMargins left="0.7" right="0.7" top="0.75" bottom="0.75" header="0.3" footer="0.3"/>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16" workbookViewId="0">
      <selection activeCell="G15" sqref="G15"/>
    </sheetView>
  </sheetViews>
  <sheetFormatPr defaultColWidth="9" defaultRowHeight="14.25"/>
  <cols>
    <col min="2" max="2" width="12.625" customWidth="1"/>
    <col min="3" max="3" width="15.625" customWidth="1"/>
    <col min="4" max="4" width="26.375" customWidth="1"/>
    <col min="5" max="6" width="12.625" customWidth="1"/>
    <col min="7" max="8" width="6.625" customWidth="1"/>
    <col min="9" max="9" width="50.875" customWidth="1"/>
    <col min="10" max="10" width="9" hidden="1" customWidth="1"/>
  </cols>
  <sheetData>
    <row r="1" ht="21" spans="1:9">
      <c r="A1" s="1" t="s">
        <v>266</v>
      </c>
      <c r="B1" s="1"/>
      <c r="C1" s="1"/>
      <c r="D1" s="1"/>
      <c r="E1" s="1"/>
      <c r="F1" s="1"/>
      <c r="G1" s="1"/>
      <c r="H1" s="1"/>
      <c r="I1" s="1"/>
    </row>
    <row r="2" ht="16.5" spans="1:9">
      <c r="A2" s="2" t="s">
        <v>1</v>
      </c>
      <c r="B2" s="3" t="s">
        <v>267</v>
      </c>
      <c r="C2" s="4"/>
      <c r="D2" s="4"/>
      <c r="E2" s="5"/>
      <c r="F2" s="2" t="s">
        <v>3</v>
      </c>
      <c r="G2" s="6">
        <v>50000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50000</v>
      </c>
      <c r="F5" s="11">
        <v>0</v>
      </c>
      <c r="G5" s="12">
        <v>10</v>
      </c>
      <c r="H5" s="11">
        <f>IF(AND(E5=0,F5=0),1,IF(E5=0,0,ROUND(F5/E5,2)))</f>
        <v>0</v>
      </c>
      <c r="I5" s="11">
        <f>ROUND(H5*G5,2)</f>
        <v>0</v>
      </c>
      <c r="J5" s="32">
        <v>0</v>
      </c>
    </row>
    <row r="6" ht="16.5" spans="1:9">
      <c r="A6" s="10"/>
      <c r="B6" s="13" t="s">
        <v>15</v>
      </c>
      <c r="C6" s="14"/>
      <c r="D6" s="11">
        <v>0</v>
      </c>
      <c r="E6" s="11">
        <v>50000</v>
      </c>
      <c r="F6" s="11">
        <v>0</v>
      </c>
      <c r="G6" s="6" t="s">
        <v>16</v>
      </c>
      <c r="H6" s="11">
        <f t="shared" ref="H6:H8" si="0">IF(E6=0,0,ROUND(F6/E6,2))</f>
        <v>0</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38.25" customHeight="1" spans="1:9">
      <c r="A10" s="17"/>
      <c r="B10" s="22" t="s">
        <v>268</v>
      </c>
      <c r="C10" s="23"/>
      <c r="D10" s="23"/>
      <c r="E10" s="24"/>
      <c r="F10" s="35" t="s">
        <v>268</v>
      </c>
      <c r="G10" s="35"/>
      <c r="H10" s="35"/>
      <c r="I10" s="35"/>
    </row>
    <row r="11" ht="16.5" spans="1:9">
      <c r="A11" s="17" t="s">
        <v>23</v>
      </c>
      <c r="B11" s="26" t="s">
        <v>24</v>
      </c>
      <c r="C11" s="26" t="s">
        <v>25</v>
      </c>
      <c r="D11" s="26" t="s">
        <v>26</v>
      </c>
      <c r="E11" s="26" t="s">
        <v>27</v>
      </c>
      <c r="F11" s="26" t="s">
        <v>28</v>
      </c>
      <c r="G11" s="26" t="s">
        <v>11</v>
      </c>
      <c r="H11" s="26" t="s">
        <v>13</v>
      </c>
      <c r="I11" s="33" t="s">
        <v>29</v>
      </c>
    </row>
    <row r="12" ht="66" spans="1:9">
      <c r="A12" s="27"/>
      <c r="B12" s="28" t="s">
        <v>30</v>
      </c>
      <c r="C12" s="42" t="s">
        <v>31</v>
      </c>
      <c r="D12" s="36" t="s">
        <v>269</v>
      </c>
      <c r="E12" s="36" t="s">
        <v>129</v>
      </c>
      <c r="F12" s="36" t="s">
        <v>100</v>
      </c>
      <c r="G12" s="36" t="s">
        <v>92</v>
      </c>
      <c r="H12" s="36" t="s">
        <v>100</v>
      </c>
      <c r="I12" s="36" t="s">
        <v>270</v>
      </c>
    </row>
    <row r="13" ht="66" spans="1:9">
      <c r="A13" s="27"/>
      <c r="B13" s="28" t="s">
        <v>30</v>
      </c>
      <c r="C13" s="42" t="s">
        <v>36</v>
      </c>
      <c r="D13" s="36" t="s">
        <v>271</v>
      </c>
      <c r="E13" s="36" t="s">
        <v>42</v>
      </c>
      <c r="F13" s="36" t="s">
        <v>100</v>
      </c>
      <c r="G13" s="36" t="s">
        <v>113</v>
      </c>
      <c r="H13" s="36" t="s">
        <v>100</v>
      </c>
      <c r="I13" s="36" t="s">
        <v>270</v>
      </c>
    </row>
    <row r="14" ht="66" spans="1:9">
      <c r="A14" s="27"/>
      <c r="B14" s="28" t="s">
        <v>30</v>
      </c>
      <c r="C14" s="42" t="s">
        <v>40</v>
      </c>
      <c r="D14" s="36" t="s">
        <v>207</v>
      </c>
      <c r="E14" s="36" t="s">
        <v>42</v>
      </c>
      <c r="F14" s="36" t="s">
        <v>100</v>
      </c>
      <c r="G14" s="36" t="s">
        <v>92</v>
      </c>
      <c r="H14" s="36" t="s">
        <v>100</v>
      </c>
      <c r="I14" s="36" t="s">
        <v>270</v>
      </c>
    </row>
    <row r="15" ht="66" spans="1:9">
      <c r="A15" s="27"/>
      <c r="B15" s="28" t="s">
        <v>30</v>
      </c>
      <c r="C15" s="42" t="s">
        <v>43</v>
      </c>
      <c r="D15" s="36" t="s">
        <v>44</v>
      </c>
      <c r="E15" s="36" t="s">
        <v>45</v>
      </c>
      <c r="F15" s="36" t="s">
        <v>100</v>
      </c>
      <c r="G15" s="36" t="s">
        <v>113</v>
      </c>
      <c r="H15" s="36" t="s">
        <v>100</v>
      </c>
      <c r="I15" s="36" t="s">
        <v>270</v>
      </c>
    </row>
    <row r="16" ht="66" spans="1:9">
      <c r="A16" s="27"/>
      <c r="B16" s="28" t="s">
        <v>46</v>
      </c>
      <c r="C16" s="42" t="s">
        <v>47</v>
      </c>
      <c r="D16" s="36" t="s">
        <v>74</v>
      </c>
      <c r="E16" s="36" t="s">
        <v>74</v>
      </c>
      <c r="F16" s="36" t="s">
        <v>74</v>
      </c>
      <c r="G16" s="36" t="s">
        <v>100</v>
      </c>
      <c r="H16" s="36" t="s">
        <v>100</v>
      </c>
      <c r="I16" s="36" t="s">
        <v>270</v>
      </c>
    </row>
    <row r="17" ht="66" spans="1:9">
      <c r="A17" s="27"/>
      <c r="B17" s="28" t="s">
        <v>46</v>
      </c>
      <c r="C17" s="42" t="s">
        <v>51</v>
      </c>
      <c r="D17" s="36" t="s">
        <v>272</v>
      </c>
      <c r="E17" s="36" t="s">
        <v>42</v>
      </c>
      <c r="F17" s="36" t="s">
        <v>100</v>
      </c>
      <c r="G17" s="36" t="s">
        <v>103</v>
      </c>
      <c r="H17" s="36" t="s">
        <v>100</v>
      </c>
      <c r="I17" s="36" t="s">
        <v>270</v>
      </c>
    </row>
    <row r="18" ht="66" spans="1:9">
      <c r="A18" s="27"/>
      <c r="B18" s="28" t="s">
        <v>46</v>
      </c>
      <c r="C18" s="42" t="s">
        <v>55</v>
      </c>
      <c r="D18" s="36" t="s">
        <v>74</v>
      </c>
      <c r="E18" s="36" t="s">
        <v>74</v>
      </c>
      <c r="F18" s="36" t="s">
        <v>74</v>
      </c>
      <c r="G18" s="36" t="s">
        <v>100</v>
      </c>
      <c r="H18" s="36" t="s">
        <v>100</v>
      </c>
      <c r="I18" s="36" t="s">
        <v>270</v>
      </c>
    </row>
    <row r="19" ht="66" spans="1:9">
      <c r="A19" s="27"/>
      <c r="B19" s="28" t="s">
        <v>46</v>
      </c>
      <c r="C19" s="42" t="s">
        <v>60</v>
      </c>
      <c r="D19" s="36" t="s">
        <v>90</v>
      </c>
      <c r="E19" s="36" t="s">
        <v>129</v>
      </c>
      <c r="F19" s="36" t="s">
        <v>100</v>
      </c>
      <c r="G19" s="36" t="s">
        <v>103</v>
      </c>
      <c r="H19" s="36" t="s">
        <v>100</v>
      </c>
      <c r="I19" s="36" t="s">
        <v>270</v>
      </c>
    </row>
    <row r="20" ht="30.75" customHeight="1" spans="1:9">
      <c r="A20" s="30"/>
      <c r="B20" s="31" t="s">
        <v>64</v>
      </c>
      <c r="C20" s="31"/>
      <c r="D20" s="31"/>
      <c r="E20" s="31"/>
      <c r="F20" s="31"/>
      <c r="G20" s="30">
        <v>100</v>
      </c>
      <c r="H20" s="30">
        <f>I5+J5</f>
        <v>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2" workbookViewId="0">
      <selection activeCell="I14" sqref="I14"/>
    </sheetView>
  </sheetViews>
  <sheetFormatPr defaultColWidth="9" defaultRowHeight="14.25"/>
  <cols>
    <col min="2" max="2" width="12.625" customWidth="1"/>
    <col min="3" max="3" width="15.625" customWidth="1"/>
    <col min="4" max="4" width="27.875" customWidth="1"/>
    <col min="5" max="6" width="12.625" customWidth="1"/>
    <col min="7" max="7" width="11.875" customWidth="1"/>
    <col min="8" max="8" width="10.375" customWidth="1"/>
    <col min="9" max="9" width="24.625" customWidth="1"/>
    <col min="10" max="10" width="9" hidden="1" customWidth="1"/>
  </cols>
  <sheetData>
    <row r="1" ht="21" spans="1:9">
      <c r="A1" s="1" t="s">
        <v>273</v>
      </c>
      <c r="B1" s="1"/>
      <c r="C1" s="1"/>
      <c r="D1" s="1"/>
      <c r="E1" s="1"/>
      <c r="F1" s="1"/>
      <c r="G1" s="1"/>
      <c r="H1" s="1"/>
      <c r="I1" s="1"/>
    </row>
    <row r="2" ht="16.5" spans="1:9">
      <c r="A2" s="2" t="s">
        <v>1</v>
      </c>
      <c r="B2" s="3" t="s">
        <v>274</v>
      </c>
      <c r="C2" s="4"/>
      <c r="D2" s="4"/>
      <c r="E2" s="5"/>
      <c r="F2" s="2" t="s">
        <v>3</v>
      </c>
      <c r="G2" s="6">
        <v>162300000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54100000</v>
      </c>
      <c r="E5" s="11">
        <v>54100000</v>
      </c>
      <c r="F5" s="11">
        <v>54100000</v>
      </c>
      <c r="G5" s="12">
        <v>10</v>
      </c>
      <c r="H5" s="11">
        <f>IF(AND(E5=0,F5=0),1,IF(E5=0,0,ROUND(F5/E5,2)))</f>
        <v>1</v>
      </c>
      <c r="I5" s="11">
        <f>ROUND(H5*G5,2)</f>
        <v>10</v>
      </c>
      <c r="J5" s="32">
        <v>90</v>
      </c>
    </row>
    <row r="6" ht="16.5" spans="1:9">
      <c r="A6" s="10"/>
      <c r="B6" s="13" t="s">
        <v>15</v>
      </c>
      <c r="C6" s="14"/>
      <c r="D6" s="11">
        <v>54100000</v>
      </c>
      <c r="E6" s="11">
        <v>54100000</v>
      </c>
      <c r="F6" s="11">
        <v>54100000</v>
      </c>
      <c r="G6" s="6" t="s">
        <v>16</v>
      </c>
      <c r="H6" s="11">
        <f t="shared" ref="H6:H8" si="0">IF(E6=0,0,ROUND(F6/E6,2))</f>
        <v>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81" customHeight="1" spans="1:9">
      <c r="A10" s="17"/>
      <c r="B10" s="37" t="s">
        <v>275</v>
      </c>
      <c r="C10" s="38"/>
      <c r="D10" s="38"/>
      <c r="E10" s="39"/>
      <c r="F10" s="40" t="s">
        <v>276</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41" t="s">
        <v>30</v>
      </c>
      <c r="C12" s="42" t="s">
        <v>31</v>
      </c>
      <c r="D12" s="36" t="s">
        <v>277</v>
      </c>
      <c r="E12" s="36" t="s">
        <v>278</v>
      </c>
      <c r="F12" s="36" t="s">
        <v>278</v>
      </c>
      <c r="G12" s="36" t="s">
        <v>39</v>
      </c>
      <c r="H12" s="36" t="s">
        <v>39</v>
      </c>
      <c r="I12" s="30"/>
    </row>
    <row r="13" ht="16.5" spans="1:9">
      <c r="A13" s="27"/>
      <c r="B13" s="41" t="s">
        <v>30</v>
      </c>
      <c r="C13" s="42" t="s">
        <v>36</v>
      </c>
      <c r="D13" s="36" t="s">
        <v>279</v>
      </c>
      <c r="E13" s="36" t="s">
        <v>42</v>
      </c>
      <c r="F13" s="36" t="s">
        <v>42</v>
      </c>
      <c r="G13" s="36" t="s">
        <v>35</v>
      </c>
      <c r="H13" s="36" t="s">
        <v>35</v>
      </c>
      <c r="I13" s="30"/>
    </row>
    <row r="14" ht="33" spans="1:9">
      <c r="A14" s="27"/>
      <c r="B14" s="41" t="s">
        <v>30</v>
      </c>
      <c r="C14" s="42" t="s">
        <v>40</v>
      </c>
      <c r="D14" s="36" t="s">
        <v>280</v>
      </c>
      <c r="E14" s="36" t="s">
        <v>42</v>
      </c>
      <c r="F14" s="36" t="s">
        <v>42</v>
      </c>
      <c r="G14" s="36" t="s">
        <v>39</v>
      </c>
      <c r="H14" s="36" t="s">
        <v>39</v>
      </c>
      <c r="I14" s="30"/>
    </row>
    <row r="15" ht="16.5" spans="1:9">
      <c r="A15" s="27"/>
      <c r="B15" s="41" t="s">
        <v>30</v>
      </c>
      <c r="C15" s="42" t="s">
        <v>43</v>
      </c>
      <c r="D15" s="36" t="s">
        <v>44</v>
      </c>
      <c r="E15" s="36" t="s">
        <v>45</v>
      </c>
      <c r="F15" s="36" t="s">
        <v>42</v>
      </c>
      <c r="G15" s="36" t="s">
        <v>35</v>
      </c>
      <c r="H15" s="36" t="s">
        <v>35</v>
      </c>
      <c r="I15" s="30"/>
    </row>
    <row r="16" ht="16.5" spans="1:9">
      <c r="A16" s="27"/>
      <c r="B16" s="41" t="s">
        <v>46</v>
      </c>
      <c r="C16" s="42" t="s">
        <v>47</v>
      </c>
      <c r="D16" s="36" t="s">
        <v>74</v>
      </c>
      <c r="E16" s="36" t="s">
        <v>74</v>
      </c>
      <c r="F16" s="36" t="s">
        <v>74</v>
      </c>
      <c r="G16" s="36" t="s">
        <v>75</v>
      </c>
      <c r="H16" s="36" t="s">
        <v>75</v>
      </c>
      <c r="I16" s="30"/>
    </row>
    <row r="17" ht="33" spans="1:9">
      <c r="A17" s="27"/>
      <c r="B17" s="41" t="s">
        <v>46</v>
      </c>
      <c r="C17" s="42" t="s">
        <v>51</v>
      </c>
      <c r="D17" s="36" t="s">
        <v>281</v>
      </c>
      <c r="E17" s="36" t="s">
        <v>188</v>
      </c>
      <c r="F17" s="36" t="s">
        <v>188</v>
      </c>
      <c r="G17" s="36" t="s">
        <v>50</v>
      </c>
      <c r="H17" s="36" t="s">
        <v>50</v>
      </c>
      <c r="I17" s="30"/>
    </row>
    <row r="18" ht="16.5" spans="1:9">
      <c r="A18" s="27"/>
      <c r="B18" s="41" t="s">
        <v>46</v>
      </c>
      <c r="C18" s="42" t="s">
        <v>55</v>
      </c>
      <c r="D18" s="36" t="s">
        <v>74</v>
      </c>
      <c r="E18" s="36" t="s">
        <v>74</v>
      </c>
      <c r="F18" s="36" t="s">
        <v>74</v>
      </c>
      <c r="G18" s="36" t="s">
        <v>75</v>
      </c>
      <c r="H18" s="36" t="s">
        <v>75</v>
      </c>
      <c r="I18" s="30"/>
    </row>
    <row r="19" ht="16.5" spans="1:9">
      <c r="A19" s="27"/>
      <c r="B19" s="41" t="s">
        <v>46</v>
      </c>
      <c r="C19" s="42" t="s">
        <v>60</v>
      </c>
      <c r="D19" s="36" t="s">
        <v>282</v>
      </c>
      <c r="E19" s="36" t="s">
        <v>129</v>
      </c>
      <c r="F19" s="36" t="s">
        <v>151</v>
      </c>
      <c r="G19" s="36" t="s">
        <v>50</v>
      </c>
      <c r="H19" s="36" t="s">
        <v>50</v>
      </c>
      <c r="I19" s="30"/>
    </row>
    <row r="20" ht="16.5" spans="1:9">
      <c r="A20" s="30"/>
      <c r="B20" s="15" t="s">
        <v>64</v>
      </c>
      <c r="C20" s="15"/>
      <c r="D20" s="15"/>
      <c r="E20" s="15"/>
      <c r="F20" s="15"/>
      <c r="G20" s="36">
        <v>100</v>
      </c>
      <c r="H20" s="36">
        <f>I5+J5</f>
        <v>100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L15" sqref="L15"/>
    </sheetView>
  </sheetViews>
  <sheetFormatPr defaultColWidth="9" defaultRowHeight="14.25"/>
  <cols>
    <col min="2" max="2" width="12.625" customWidth="1"/>
    <col min="3" max="3" width="15.625" customWidth="1"/>
    <col min="4" max="4" width="34.25" customWidth="1"/>
    <col min="5" max="6" width="12.625" customWidth="1"/>
    <col min="7" max="7" width="6.625" customWidth="1"/>
    <col min="8" max="8" width="11.375" customWidth="1"/>
    <col min="9" max="9" width="24.625" customWidth="1"/>
    <col min="10" max="10" width="9" hidden="1" customWidth="1"/>
  </cols>
  <sheetData>
    <row r="1" ht="21" spans="1:9">
      <c r="A1" s="1" t="s">
        <v>283</v>
      </c>
      <c r="B1" s="1"/>
      <c r="C1" s="1"/>
      <c r="D1" s="1"/>
      <c r="E1" s="1"/>
      <c r="F1" s="1"/>
      <c r="G1" s="1"/>
      <c r="H1" s="1"/>
      <c r="I1" s="1"/>
    </row>
    <row r="2" ht="16.5" spans="1:9">
      <c r="A2" s="2" t="s">
        <v>1</v>
      </c>
      <c r="B2" s="3" t="s">
        <v>284</v>
      </c>
      <c r="C2" s="4"/>
      <c r="D2" s="4"/>
      <c r="E2" s="5"/>
      <c r="F2" s="2" t="s">
        <v>3</v>
      </c>
      <c r="G2" s="6">
        <v>250000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50000</v>
      </c>
      <c r="F5" s="11">
        <v>0</v>
      </c>
      <c r="G5" s="12">
        <v>10</v>
      </c>
      <c r="H5" s="11">
        <f>IF(AND(E5=0,F5=0),1,IF(E5=0,0,ROUND(F5/E5,2)))</f>
        <v>0</v>
      </c>
      <c r="I5" s="11">
        <f>ROUND(H5*G5,2)</f>
        <v>0</v>
      </c>
      <c r="J5" s="32">
        <v>0</v>
      </c>
    </row>
    <row r="6" ht="16.5" spans="1:9">
      <c r="A6" s="10"/>
      <c r="B6" s="13" t="s">
        <v>15</v>
      </c>
      <c r="C6" s="14"/>
      <c r="D6" s="11">
        <v>0</v>
      </c>
      <c r="E6" s="11">
        <v>50000</v>
      </c>
      <c r="F6" s="11">
        <v>0</v>
      </c>
      <c r="G6" s="6" t="s">
        <v>16</v>
      </c>
      <c r="H6" s="11">
        <f t="shared" ref="H6:H8" si="0">IF(E6=0,0,ROUND(F6/E6,2))</f>
        <v>0</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71.25" customHeight="1" spans="1:9">
      <c r="A10" s="17"/>
      <c r="B10" s="22" t="s">
        <v>285</v>
      </c>
      <c r="C10" s="23"/>
      <c r="D10" s="23"/>
      <c r="E10" s="24"/>
      <c r="F10" s="35" t="s">
        <v>285</v>
      </c>
      <c r="G10" s="35"/>
      <c r="H10" s="35"/>
      <c r="I10" s="35"/>
    </row>
    <row r="11" ht="16.5" spans="1:9">
      <c r="A11" s="17" t="s">
        <v>23</v>
      </c>
      <c r="B11" s="26" t="s">
        <v>24</v>
      </c>
      <c r="C11" s="26" t="s">
        <v>25</v>
      </c>
      <c r="D11" s="26" t="s">
        <v>26</v>
      </c>
      <c r="E11" s="26" t="s">
        <v>27</v>
      </c>
      <c r="F11" s="26" t="s">
        <v>28</v>
      </c>
      <c r="G11" s="26" t="s">
        <v>11</v>
      </c>
      <c r="H11" s="26" t="s">
        <v>13</v>
      </c>
      <c r="I11" s="33" t="s">
        <v>29</v>
      </c>
    </row>
    <row r="12" ht="28.5" customHeight="1" spans="1:9">
      <c r="A12" s="27"/>
      <c r="B12" s="28" t="s">
        <v>30</v>
      </c>
      <c r="C12" s="29" t="s">
        <v>31</v>
      </c>
      <c r="D12" s="36" t="s">
        <v>286</v>
      </c>
      <c r="E12" s="30" t="s">
        <v>287</v>
      </c>
      <c r="F12" s="30" t="s">
        <v>100</v>
      </c>
      <c r="G12" s="30" t="s">
        <v>113</v>
      </c>
      <c r="H12" s="30" t="s">
        <v>100</v>
      </c>
      <c r="I12" s="30"/>
    </row>
    <row r="13" ht="28.5" customHeight="1" spans="1:9">
      <c r="A13" s="27"/>
      <c r="B13" s="28" t="s">
        <v>30</v>
      </c>
      <c r="C13" s="29" t="s">
        <v>36</v>
      </c>
      <c r="D13" s="36" t="s">
        <v>288</v>
      </c>
      <c r="E13" s="30" t="s">
        <v>45</v>
      </c>
      <c r="F13" s="30" t="s">
        <v>100</v>
      </c>
      <c r="G13" s="30" t="s">
        <v>92</v>
      </c>
      <c r="H13" s="30" t="s">
        <v>100</v>
      </c>
      <c r="I13" s="30"/>
    </row>
    <row r="14" ht="28.5" customHeight="1" spans="1:9">
      <c r="A14" s="27"/>
      <c r="B14" s="28" t="s">
        <v>30</v>
      </c>
      <c r="C14" s="29" t="s">
        <v>40</v>
      </c>
      <c r="D14" s="36" t="s">
        <v>289</v>
      </c>
      <c r="E14" s="30" t="s">
        <v>45</v>
      </c>
      <c r="F14" s="30" t="s">
        <v>100</v>
      </c>
      <c r="G14" s="30" t="s">
        <v>92</v>
      </c>
      <c r="H14" s="30" t="s">
        <v>100</v>
      </c>
      <c r="I14" s="30"/>
    </row>
    <row r="15" ht="28.5" customHeight="1" spans="1:9">
      <c r="A15" s="27"/>
      <c r="B15" s="28" t="s">
        <v>30</v>
      </c>
      <c r="C15" s="29" t="s">
        <v>43</v>
      </c>
      <c r="D15" s="36" t="s">
        <v>223</v>
      </c>
      <c r="E15" s="30" t="s">
        <v>290</v>
      </c>
      <c r="F15" s="30" t="s">
        <v>100</v>
      </c>
      <c r="G15" s="30" t="s">
        <v>113</v>
      </c>
      <c r="H15" s="30" t="s">
        <v>100</v>
      </c>
      <c r="I15" s="30"/>
    </row>
    <row r="16" ht="28.5" customHeight="1" spans="1:9">
      <c r="A16" s="27"/>
      <c r="B16" s="28" t="s">
        <v>46</v>
      </c>
      <c r="C16" s="29" t="s">
        <v>47</v>
      </c>
      <c r="D16" s="36" t="s">
        <v>74</v>
      </c>
      <c r="E16" s="30" t="s">
        <v>74</v>
      </c>
      <c r="F16" s="30" t="s">
        <v>74</v>
      </c>
      <c r="G16" s="30" t="s">
        <v>100</v>
      </c>
      <c r="H16" s="30" t="s">
        <v>100</v>
      </c>
      <c r="I16" s="30"/>
    </row>
    <row r="17" ht="28.5" customHeight="1" spans="1:9">
      <c r="A17" s="27"/>
      <c r="B17" s="28" t="s">
        <v>46</v>
      </c>
      <c r="C17" s="29" t="s">
        <v>51</v>
      </c>
      <c r="D17" s="36" t="s">
        <v>291</v>
      </c>
      <c r="E17" s="30" t="s">
        <v>45</v>
      </c>
      <c r="F17" s="30" t="s">
        <v>100</v>
      </c>
      <c r="G17" s="30" t="s">
        <v>103</v>
      </c>
      <c r="H17" s="30" t="s">
        <v>100</v>
      </c>
      <c r="I17" s="30"/>
    </row>
    <row r="18" ht="28.5" customHeight="1" spans="1:9">
      <c r="A18" s="27"/>
      <c r="B18" s="28" t="s">
        <v>46</v>
      </c>
      <c r="C18" s="29" t="s">
        <v>55</v>
      </c>
      <c r="D18" s="36" t="s">
        <v>74</v>
      </c>
      <c r="E18" s="30" t="s">
        <v>74</v>
      </c>
      <c r="F18" s="30" t="s">
        <v>74</v>
      </c>
      <c r="G18" s="30" t="s">
        <v>100</v>
      </c>
      <c r="H18" s="30" t="s">
        <v>100</v>
      </c>
      <c r="I18" s="30"/>
    </row>
    <row r="19" ht="28.5" customHeight="1" spans="1:9">
      <c r="A19" s="27"/>
      <c r="B19" s="28" t="s">
        <v>46</v>
      </c>
      <c r="C19" s="29" t="s">
        <v>60</v>
      </c>
      <c r="D19" s="36" t="s">
        <v>292</v>
      </c>
      <c r="E19" s="30" t="s">
        <v>42</v>
      </c>
      <c r="F19" s="30" t="s">
        <v>100</v>
      </c>
      <c r="G19" s="30" t="s">
        <v>103</v>
      </c>
      <c r="H19" s="30" t="s">
        <v>100</v>
      </c>
      <c r="I19" s="30"/>
    </row>
    <row r="20" ht="16.5" spans="1:9">
      <c r="A20" s="30"/>
      <c r="B20" s="31" t="s">
        <v>64</v>
      </c>
      <c r="C20" s="31"/>
      <c r="D20" s="31"/>
      <c r="E20" s="31"/>
      <c r="F20" s="31"/>
      <c r="G20" s="30">
        <v>100</v>
      </c>
      <c r="H20" s="30">
        <f>I5+J5</f>
        <v>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P20" sqref="P20"/>
    </sheetView>
  </sheetViews>
  <sheetFormatPr defaultColWidth="9" defaultRowHeight="14.25"/>
  <cols>
    <col min="2" max="2" width="12.625" customWidth="1"/>
    <col min="3" max="3" width="15.625" customWidth="1"/>
    <col min="4" max="4" width="24.25" customWidth="1"/>
    <col min="5" max="6" width="12.625" customWidth="1"/>
    <col min="7" max="8" width="6.625" customWidth="1"/>
    <col min="9" max="9" width="24.625" customWidth="1"/>
    <col min="10" max="10" width="9" hidden="1" customWidth="1"/>
  </cols>
  <sheetData>
    <row r="1" ht="21" spans="1:9">
      <c r="A1" s="1" t="s">
        <v>293</v>
      </c>
      <c r="B1" s="1"/>
      <c r="C1" s="1"/>
      <c r="D1" s="1"/>
      <c r="E1" s="1"/>
      <c r="F1" s="1"/>
      <c r="G1" s="1"/>
      <c r="H1" s="1"/>
      <c r="I1" s="1"/>
    </row>
    <row r="2" ht="16.5" spans="1:9">
      <c r="A2" s="2" t="s">
        <v>1</v>
      </c>
      <c r="B2" s="3" t="s">
        <v>294</v>
      </c>
      <c r="C2" s="4"/>
      <c r="D2" s="4"/>
      <c r="E2" s="5"/>
      <c r="F2" s="2" t="s">
        <v>3</v>
      </c>
      <c r="G2" s="6">
        <v>22073300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17073300</v>
      </c>
      <c r="F5" s="11">
        <v>11599491.13</v>
      </c>
      <c r="G5" s="12">
        <v>10</v>
      </c>
      <c r="H5" s="11">
        <f>IF(AND(E5=0,F5=0),1,IF(E5=0,0,ROUND(F5/E5,2)))</f>
        <v>0.68</v>
      </c>
      <c r="I5" s="11">
        <f>ROUND(H5*G5,2)</f>
        <v>6.8</v>
      </c>
      <c r="J5" s="32">
        <v>90</v>
      </c>
    </row>
    <row r="6" ht="16.5" spans="1:9">
      <c r="A6" s="10"/>
      <c r="B6" s="13" t="s">
        <v>15</v>
      </c>
      <c r="C6" s="14"/>
      <c r="D6" s="11">
        <v>0</v>
      </c>
      <c r="E6" s="11">
        <v>17073300</v>
      </c>
      <c r="F6" s="11">
        <v>11599491.13</v>
      </c>
      <c r="G6" s="6" t="s">
        <v>16</v>
      </c>
      <c r="H6" s="11">
        <f t="shared" ref="H6:H8" si="0">IF(E6=0,0,ROUND(F6/E6,2))</f>
        <v>0.68</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16.5" spans="1:9">
      <c r="A10" s="17"/>
      <c r="B10" s="22" t="s">
        <v>295</v>
      </c>
      <c r="C10" s="23"/>
      <c r="D10" s="23"/>
      <c r="E10" s="24"/>
      <c r="F10" s="25" t="s">
        <v>295</v>
      </c>
      <c r="G10" s="25"/>
      <c r="H10" s="25"/>
      <c r="I10" s="25"/>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0" t="s">
        <v>296</v>
      </c>
      <c r="E12" s="30" t="s">
        <v>123</v>
      </c>
      <c r="F12" s="30" t="s">
        <v>124</v>
      </c>
      <c r="G12" s="30" t="s">
        <v>39</v>
      </c>
      <c r="H12" s="30" t="s">
        <v>39</v>
      </c>
      <c r="I12" s="30"/>
    </row>
    <row r="13" ht="16.5" spans="1:9">
      <c r="A13" s="27"/>
      <c r="B13" s="28" t="s">
        <v>30</v>
      </c>
      <c r="C13" s="29" t="s">
        <v>36</v>
      </c>
      <c r="D13" s="30" t="s">
        <v>297</v>
      </c>
      <c r="E13" s="30" t="s">
        <v>42</v>
      </c>
      <c r="F13" s="30" t="s">
        <v>42</v>
      </c>
      <c r="G13" s="30" t="s">
        <v>35</v>
      </c>
      <c r="H13" s="30" t="s">
        <v>35</v>
      </c>
      <c r="I13" s="30"/>
    </row>
    <row r="14" ht="16.5" spans="1:9">
      <c r="A14" s="27"/>
      <c r="B14" s="28" t="s">
        <v>30</v>
      </c>
      <c r="C14" s="29" t="s">
        <v>40</v>
      </c>
      <c r="D14" s="30" t="s">
        <v>298</v>
      </c>
      <c r="E14" s="30" t="s">
        <v>42</v>
      </c>
      <c r="F14" s="30" t="s">
        <v>42</v>
      </c>
      <c r="G14" s="30" t="s">
        <v>35</v>
      </c>
      <c r="H14" s="30" t="s">
        <v>35</v>
      </c>
      <c r="I14" s="30"/>
    </row>
    <row r="15" ht="16.5" spans="1:9">
      <c r="A15" s="27"/>
      <c r="B15" s="28" t="s">
        <v>30</v>
      </c>
      <c r="C15" s="29" t="s">
        <v>43</v>
      </c>
      <c r="D15" s="30" t="s">
        <v>128</v>
      </c>
      <c r="E15" s="30" t="s">
        <v>72</v>
      </c>
      <c r="F15" s="30" t="s">
        <v>42</v>
      </c>
      <c r="G15" s="30" t="s">
        <v>39</v>
      </c>
      <c r="H15" s="30" t="s">
        <v>39</v>
      </c>
      <c r="I15" s="30"/>
    </row>
    <row r="16" ht="16.5" spans="1:9">
      <c r="A16" s="27"/>
      <c r="B16" s="28" t="s">
        <v>46</v>
      </c>
      <c r="C16" s="29" t="s">
        <v>47</v>
      </c>
      <c r="D16" s="30" t="s">
        <v>74</v>
      </c>
      <c r="E16" s="30" t="s">
        <v>74</v>
      </c>
      <c r="F16" s="30" t="s">
        <v>74</v>
      </c>
      <c r="G16" s="30" t="s">
        <v>100</v>
      </c>
      <c r="H16" s="30" t="s">
        <v>100</v>
      </c>
      <c r="I16" s="30"/>
    </row>
    <row r="17" ht="16.5" spans="1:9">
      <c r="A17" s="27"/>
      <c r="B17" s="28" t="s">
        <v>46</v>
      </c>
      <c r="C17" s="29" t="s">
        <v>51</v>
      </c>
      <c r="D17" s="30" t="s">
        <v>299</v>
      </c>
      <c r="E17" s="30" t="s">
        <v>188</v>
      </c>
      <c r="F17" s="30" t="s">
        <v>188</v>
      </c>
      <c r="G17" s="30" t="s">
        <v>103</v>
      </c>
      <c r="H17" s="30" t="s">
        <v>103</v>
      </c>
      <c r="I17" s="30"/>
    </row>
    <row r="18" ht="16.5" spans="1:9">
      <c r="A18" s="27"/>
      <c r="B18" s="28" t="s">
        <v>46</v>
      </c>
      <c r="C18" s="29" t="s">
        <v>55</v>
      </c>
      <c r="D18" s="30" t="s">
        <v>74</v>
      </c>
      <c r="E18" s="30" t="s">
        <v>74</v>
      </c>
      <c r="F18" s="30" t="s">
        <v>74</v>
      </c>
      <c r="G18" s="30" t="s">
        <v>100</v>
      </c>
      <c r="H18" s="30" t="s">
        <v>100</v>
      </c>
      <c r="I18" s="30"/>
    </row>
    <row r="19" ht="16.5" spans="1:9">
      <c r="A19" s="27"/>
      <c r="B19" s="28" t="s">
        <v>46</v>
      </c>
      <c r="C19" s="29" t="s">
        <v>60</v>
      </c>
      <c r="D19" s="30" t="s">
        <v>131</v>
      </c>
      <c r="E19" s="30" t="s">
        <v>72</v>
      </c>
      <c r="F19" s="30" t="s">
        <v>42</v>
      </c>
      <c r="G19" s="30" t="s">
        <v>103</v>
      </c>
      <c r="H19" s="30" t="s">
        <v>103</v>
      </c>
      <c r="I19" s="30"/>
    </row>
    <row r="20" ht="16.5" spans="1:9">
      <c r="A20" s="30"/>
      <c r="B20" s="31" t="s">
        <v>64</v>
      </c>
      <c r="C20" s="31"/>
      <c r="D20" s="31"/>
      <c r="E20" s="31"/>
      <c r="F20" s="31"/>
      <c r="G20" s="30">
        <v>100</v>
      </c>
      <c r="H20" s="30">
        <f>I5+J5</f>
        <v>96.8</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 sqref="A1:I1"/>
    </sheetView>
  </sheetViews>
  <sheetFormatPr defaultColWidth="9" defaultRowHeight="14.25"/>
  <cols>
    <col min="2" max="2" width="12.625" customWidth="1"/>
    <col min="3" max="3" width="15.625" customWidth="1"/>
    <col min="4" max="4" width="25.5" customWidth="1"/>
    <col min="5" max="6" width="12.625" customWidth="1"/>
    <col min="7" max="8" width="6.625" customWidth="1"/>
    <col min="9" max="9" width="24.625" customWidth="1"/>
    <col min="10" max="10" width="9" hidden="1" customWidth="1"/>
  </cols>
  <sheetData>
    <row r="1" ht="21" spans="1:9">
      <c r="A1" s="1" t="s">
        <v>65</v>
      </c>
      <c r="B1" s="1"/>
      <c r="C1" s="1"/>
      <c r="D1" s="1"/>
      <c r="E1" s="1"/>
      <c r="F1" s="1"/>
      <c r="G1" s="1"/>
      <c r="H1" s="1"/>
      <c r="I1" s="1"/>
    </row>
    <row r="2" ht="16.5" spans="1:9">
      <c r="A2" s="2" t="s">
        <v>1</v>
      </c>
      <c r="B2" s="3" t="s">
        <v>66</v>
      </c>
      <c r="C2" s="4"/>
      <c r="D2" s="4"/>
      <c r="E2" s="5"/>
      <c r="F2" s="2" t="s">
        <v>3</v>
      </c>
      <c r="G2" s="6">
        <v>3490000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1100000</v>
      </c>
      <c r="E5" s="11">
        <v>1290000</v>
      </c>
      <c r="F5" s="11">
        <v>1289717.1</v>
      </c>
      <c r="G5" s="12">
        <v>10</v>
      </c>
      <c r="H5" s="11">
        <f>IF(AND(E5=0,F5=0),1,IF(E5=0,0,ROUND(F5/E5,2)))</f>
        <v>1</v>
      </c>
      <c r="I5" s="11">
        <f>ROUND(H5*G5,2)</f>
        <v>10</v>
      </c>
      <c r="J5" s="32">
        <v>90</v>
      </c>
    </row>
    <row r="6" ht="16.5" spans="1:9">
      <c r="A6" s="10"/>
      <c r="B6" s="13" t="s">
        <v>15</v>
      </c>
      <c r="C6" s="14"/>
      <c r="D6" s="11">
        <v>1100000</v>
      </c>
      <c r="E6" s="11">
        <v>1290000</v>
      </c>
      <c r="F6" s="11">
        <v>1289717.1</v>
      </c>
      <c r="G6" s="6" t="s">
        <v>16</v>
      </c>
      <c r="H6" s="11">
        <f t="shared" ref="H6:H8" si="0">IF(E6=0,0,ROUND(F6/E6,2))</f>
        <v>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154.5" customHeight="1" spans="1:9">
      <c r="A10" s="17"/>
      <c r="B10" s="37" t="s">
        <v>67</v>
      </c>
      <c r="C10" s="38"/>
      <c r="D10" s="38"/>
      <c r="E10" s="39"/>
      <c r="F10" s="40" t="s">
        <v>68</v>
      </c>
      <c r="G10" s="40"/>
      <c r="H10" s="40"/>
      <c r="I10" s="40"/>
    </row>
    <row r="11" ht="23.25" customHeight="1" spans="1:9">
      <c r="A11" s="17" t="s">
        <v>23</v>
      </c>
      <c r="B11" s="26" t="s">
        <v>24</v>
      </c>
      <c r="C11" s="26" t="s">
        <v>25</v>
      </c>
      <c r="D11" s="26" t="s">
        <v>26</v>
      </c>
      <c r="E11" s="26" t="s">
        <v>27</v>
      </c>
      <c r="F11" s="26" t="s">
        <v>28</v>
      </c>
      <c r="G11" s="26" t="s">
        <v>11</v>
      </c>
      <c r="H11" s="26" t="s">
        <v>13</v>
      </c>
      <c r="I11" s="33" t="s">
        <v>29</v>
      </c>
    </row>
    <row r="12" ht="23.25" customHeight="1" spans="1:9">
      <c r="A12" s="27"/>
      <c r="B12" s="28" t="s">
        <v>30</v>
      </c>
      <c r="C12" s="29" t="s">
        <v>31</v>
      </c>
      <c r="D12" s="36" t="s">
        <v>69</v>
      </c>
      <c r="E12" s="30" t="s">
        <v>70</v>
      </c>
      <c r="F12" s="30" t="s">
        <v>70</v>
      </c>
      <c r="G12" s="30" t="s">
        <v>39</v>
      </c>
      <c r="H12" s="30" t="s">
        <v>39</v>
      </c>
      <c r="I12" s="30"/>
    </row>
    <row r="13" ht="23.25" customHeight="1" spans="1:9">
      <c r="A13" s="27"/>
      <c r="B13" s="28" t="s">
        <v>30</v>
      </c>
      <c r="C13" s="29" t="s">
        <v>36</v>
      </c>
      <c r="D13" s="36" t="s">
        <v>71</v>
      </c>
      <c r="E13" s="30" t="s">
        <v>72</v>
      </c>
      <c r="F13" s="30" t="s">
        <v>42</v>
      </c>
      <c r="G13" s="30" t="s">
        <v>35</v>
      </c>
      <c r="H13" s="30" t="s">
        <v>35</v>
      </c>
      <c r="I13" s="30"/>
    </row>
    <row r="14" ht="23.25" customHeight="1" spans="1:9">
      <c r="A14" s="27"/>
      <c r="B14" s="28" t="s">
        <v>30</v>
      </c>
      <c r="C14" s="29" t="s">
        <v>40</v>
      </c>
      <c r="D14" s="36" t="s">
        <v>73</v>
      </c>
      <c r="E14" s="30" t="s">
        <v>42</v>
      </c>
      <c r="F14" s="30" t="s">
        <v>42</v>
      </c>
      <c r="G14" s="30" t="s">
        <v>39</v>
      </c>
      <c r="H14" s="30" t="s">
        <v>39</v>
      </c>
      <c r="I14" s="30"/>
    </row>
    <row r="15" ht="23.25" customHeight="1" spans="1:9">
      <c r="A15" s="27"/>
      <c r="B15" s="28" t="s">
        <v>30</v>
      </c>
      <c r="C15" s="29" t="s">
        <v>43</v>
      </c>
      <c r="D15" s="36" t="s">
        <v>44</v>
      </c>
      <c r="E15" s="30" t="s">
        <v>45</v>
      </c>
      <c r="F15" s="30" t="s">
        <v>45</v>
      </c>
      <c r="G15" s="30" t="s">
        <v>35</v>
      </c>
      <c r="H15" s="30" t="s">
        <v>35</v>
      </c>
      <c r="I15" s="30"/>
    </row>
    <row r="16" ht="23.25" customHeight="1" spans="1:9">
      <c r="A16" s="27"/>
      <c r="B16" s="28" t="s">
        <v>46</v>
      </c>
      <c r="C16" s="29" t="s">
        <v>47</v>
      </c>
      <c r="D16" s="36" t="s">
        <v>74</v>
      </c>
      <c r="E16" s="30" t="s">
        <v>74</v>
      </c>
      <c r="F16" s="30" t="s">
        <v>74</v>
      </c>
      <c r="G16" s="30" t="s">
        <v>75</v>
      </c>
      <c r="H16" s="30" t="s">
        <v>75</v>
      </c>
      <c r="I16" s="30"/>
    </row>
    <row r="17" ht="23.25" customHeight="1" spans="1:9">
      <c r="A17" s="27"/>
      <c r="B17" s="28" t="s">
        <v>46</v>
      </c>
      <c r="C17" s="29" t="s">
        <v>51</v>
      </c>
      <c r="D17" s="36" t="s">
        <v>76</v>
      </c>
      <c r="E17" s="30" t="s">
        <v>77</v>
      </c>
      <c r="F17" s="30" t="s">
        <v>78</v>
      </c>
      <c r="G17" s="30" t="s">
        <v>50</v>
      </c>
      <c r="H17" s="30" t="s">
        <v>50</v>
      </c>
      <c r="I17" s="30"/>
    </row>
    <row r="18" ht="23.25" customHeight="1" spans="1:9">
      <c r="A18" s="27"/>
      <c r="B18" s="28" t="s">
        <v>46</v>
      </c>
      <c r="C18" s="29" t="s">
        <v>55</v>
      </c>
      <c r="D18" s="36" t="s">
        <v>74</v>
      </c>
      <c r="E18" s="30" t="s">
        <v>74</v>
      </c>
      <c r="F18" s="30" t="s">
        <v>74</v>
      </c>
      <c r="G18" s="30" t="s">
        <v>75</v>
      </c>
      <c r="H18" s="30" t="s">
        <v>75</v>
      </c>
      <c r="I18" s="30"/>
    </row>
    <row r="19" ht="23.25" customHeight="1" spans="1:9">
      <c r="A19" s="27"/>
      <c r="B19" s="28" t="s">
        <v>46</v>
      </c>
      <c r="C19" s="29" t="s">
        <v>60</v>
      </c>
      <c r="D19" s="36" t="s">
        <v>79</v>
      </c>
      <c r="E19" s="30" t="s">
        <v>80</v>
      </c>
      <c r="F19" s="30" t="s">
        <v>42</v>
      </c>
      <c r="G19" s="30" t="s">
        <v>50</v>
      </c>
      <c r="H19" s="30" t="s">
        <v>50</v>
      </c>
      <c r="I19" s="30"/>
    </row>
    <row r="20" ht="23.25" customHeight="1" spans="1:9">
      <c r="A20" s="30"/>
      <c r="B20" s="31" t="s">
        <v>64</v>
      </c>
      <c r="C20" s="31"/>
      <c r="D20" s="31"/>
      <c r="E20" s="31"/>
      <c r="F20" s="31"/>
      <c r="G20" s="30">
        <v>100</v>
      </c>
      <c r="H20" s="30">
        <f>I5+J5</f>
        <v>100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B10" sqref="B10:E10"/>
    </sheetView>
  </sheetViews>
  <sheetFormatPr defaultColWidth="9" defaultRowHeight="14.25"/>
  <cols>
    <col min="2" max="2" width="12.625" customWidth="1"/>
    <col min="3" max="3" width="15.625" customWidth="1"/>
    <col min="4" max="4" width="33.5" customWidth="1"/>
    <col min="5" max="6" width="12.625" customWidth="1"/>
    <col min="7" max="8" width="6.625" customWidth="1"/>
    <col min="9" max="9" width="24.625" customWidth="1"/>
    <col min="10" max="10" width="9" hidden="1" customWidth="1"/>
  </cols>
  <sheetData>
    <row r="1" ht="21" spans="1:9">
      <c r="A1" s="1" t="s">
        <v>81</v>
      </c>
      <c r="B1" s="1"/>
      <c r="C1" s="1"/>
      <c r="D1" s="1"/>
      <c r="E1" s="1"/>
      <c r="F1" s="1"/>
      <c r="G1" s="1"/>
      <c r="H1" s="1"/>
      <c r="I1" s="1"/>
    </row>
    <row r="2" ht="16.5" spans="1:9">
      <c r="A2" s="2" t="s">
        <v>1</v>
      </c>
      <c r="B2" s="3" t="s">
        <v>82</v>
      </c>
      <c r="C2" s="4"/>
      <c r="D2" s="4"/>
      <c r="E2" s="5"/>
      <c r="F2" s="2" t="s">
        <v>3</v>
      </c>
      <c r="G2" s="6">
        <v>686900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173000</v>
      </c>
      <c r="E5" s="11">
        <v>340900</v>
      </c>
      <c r="F5" s="11">
        <v>338747</v>
      </c>
      <c r="G5" s="12">
        <v>10</v>
      </c>
      <c r="H5" s="11">
        <f>IF(AND(E5=0,F5=0),1,IF(E5=0,0,ROUND(F5/E5,2)))</f>
        <v>0.99</v>
      </c>
      <c r="I5" s="11">
        <f>ROUND(H5*G5,2)</f>
        <v>9.9</v>
      </c>
      <c r="J5" s="32">
        <v>90</v>
      </c>
    </row>
    <row r="6" ht="16.5" spans="1:9">
      <c r="A6" s="10"/>
      <c r="B6" s="13" t="s">
        <v>15</v>
      </c>
      <c r="C6" s="14"/>
      <c r="D6" s="11">
        <v>173000</v>
      </c>
      <c r="E6" s="11">
        <v>340900</v>
      </c>
      <c r="F6" s="11">
        <v>338747</v>
      </c>
      <c r="G6" s="6" t="s">
        <v>16</v>
      </c>
      <c r="H6" s="11">
        <f t="shared" ref="H6:H8" si="0">IF(E6=0,0,ROUND(F6/E6,2))</f>
        <v>0.99</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81.75" customHeight="1" spans="1:9">
      <c r="A10" s="17"/>
      <c r="B10" s="22" t="s">
        <v>83</v>
      </c>
      <c r="C10" s="23"/>
      <c r="D10" s="23"/>
      <c r="E10" s="24"/>
      <c r="F10" s="35" t="s">
        <v>83</v>
      </c>
      <c r="G10" s="35"/>
      <c r="H10" s="35"/>
      <c r="I10" s="35"/>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84</v>
      </c>
      <c r="E12" s="30" t="s">
        <v>45</v>
      </c>
      <c r="F12" s="30" t="s">
        <v>85</v>
      </c>
      <c r="G12" s="30" t="s">
        <v>39</v>
      </c>
      <c r="H12" s="30" t="s">
        <v>39</v>
      </c>
      <c r="I12" s="30"/>
    </row>
    <row r="13" ht="16.5" spans="1:9">
      <c r="A13" s="27"/>
      <c r="B13" s="28" t="s">
        <v>30</v>
      </c>
      <c r="C13" s="29" t="s">
        <v>36</v>
      </c>
      <c r="D13" s="36" t="s">
        <v>86</v>
      </c>
      <c r="E13" s="30" t="s">
        <v>45</v>
      </c>
      <c r="F13" s="30" t="s">
        <v>42</v>
      </c>
      <c r="G13" s="30" t="s">
        <v>35</v>
      </c>
      <c r="H13" s="30" t="s">
        <v>35</v>
      </c>
      <c r="I13" s="30"/>
    </row>
    <row r="14" ht="16.5" spans="1:9">
      <c r="A14" s="27"/>
      <c r="B14" s="28" t="s">
        <v>30</v>
      </c>
      <c r="C14" s="29" t="s">
        <v>40</v>
      </c>
      <c r="D14" s="36" t="s">
        <v>87</v>
      </c>
      <c r="E14" s="30" t="s">
        <v>42</v>
      </c>
      <c r="F14" s="30" t="s">
        <v>42</v>
      </c>
      <c r="G14" s="30" t="s">
        <v>35</v>
      </c>
      <c r="H14" s="30" t="s">
        <v>35</v>
      </c>
      <c r="I14" s="30"/>
    </row>
    <row r="15" ht="16.5" spans="1:9">
      <c r="A15" s="27"/>
      <c r="B15" s="28" t="s">
        <v>30</v>
      </c>
      <c r="C15" s="29" t="s">
        <v>43</v>
      </c>
      <c r="D15" s="36" t="s">
        <v>44</v>
      </c>
      <c r="E15" s="30" t="s">
        <v>45</v>
      </c>
      <c r="F15" s="30" t="s">
        <v>85</v>
      </c>
      <c r="G15" s="30" t="s">
        <v>39</v>
      </c>
      <c r="H15" s="30" t="s">
        <v>39</v>
      </c>
      <c r="I15" s="30"/>
    </row>
    <row r="16" ht="26.25" customHeight="1" spans="1:9">
      <c r="A16" s="27"/>
      <c r="B16" s="28" t="s">
        <v>46</v>
      </c>
      <c r="C16" s="29" t="s">
        <v>47</v>
      </c>
      <c r="D16" s="36" t="s">
        <v>74</v>
      </c>
      <c r="E16" s="30" t="s">
        <v>74</v>
      </c>
      <c r="F16" s="30" t="s">
        <v>74</v>
      </c>
      <c r="G16" s="30" t="s">
        <v>75</v>
      </c>
      <c r="H16" s="30" t="s">
        <v>75</v>
      </c>
      <c r="I16" s="30"/>
    </row>
    <row r="17" ht="16.5" spans="1:9">
      <c r="A17" s="27"/>
      <c r="B17" s="28" t="s">
        <v>46</v>
      </c>
      <c r="C17" s="29" t="s">
        <v>51</v>
      </c>
      <c r="D17" s="36" t="s">
        <v>88</v>
      </c>
      <c r="E17" s="30" t="s">
        <v>42</v>
      </c>
      <c r="F17" s="30" t="s">
        <v>42</v>
      </c>
      <c r="G17" s="30" t="s">
        <v>50</v>
      </c>
      <c r="H17" s="30" t="s">
        <v>50</v>
      </c>
      <c r="I17" s="30"/>
    </row>
    <row r="18" ht="16.5" spans="1:9">
      <c r="A18" s="27"/>
      <c r="B18" s="28" t="s">
        <v>46</v>
      </c>
      <c r="C18" s="29" t="s">
        <v>55</v>
      </c>
      <c r="D18" s="36" t="s">
        <v>89</v>
      </c>
      <c r="E18" s="30" t="s">
        <v>42</v>
      </c>
      <c r="F18" s="30" t="s">
        <v>42</v>
      </c>
      <c r="G18" s="30" t="s">
        <v>39</v>
      </c>
      <c r="H18" s="30" t="s">
        <v>39</v>
      </c>
      <c r="I18" s="30"/>
    </row>
    <row r="19" ht="16.5" spans="1:9">
      <c r="A19" s="27"/>
      <c r="B19" s="28" t="s">
        <v>46</v>
      </c>
      <c r="C19" s="29" t="s">
        <v>60</v>
      </c>
      <c r="D19" s="36" t="s">
        <v>90</v>
      </c>
      <c r="E19" s="30" t="s">
        <v>45</v>
      </c>
      <c r="F19" s="30" t="s">
        <v>91</v>
      </c>
      <c r="G19" s="30" t="s">
        <v>39</v>
      </c>
      <c r="H19" s="30" t="s">
        <v>92</v>
      </c>
      <c r="I19" s="30"/>
    </row>
    <row r="20" ht="16.5" spans="1:9">
      <c r="A20" s="30"/>
      <c r="B20" s="31" t="s">
        <v>64</v>
      </c>
      <c r="C20" s="31"/>
      <c r="D20" s="31"/>
      <c r="E20" s="31"/>
      <c r="F20" s="31"/>
      <c r="G20" s="30">
        <v>100</v>
      </c>
      <c r="H20" s="30">
        <f>I5+J5</f>
        <v>99.9</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D12" sqref="D12"/>
    </sheetView>
  </sheetViews>
  <sheetFormatPr defaultColWidth="9" defaultRowHeight="14.25"/>
  <cols>
    <col min="2" max="2" width="12.625" customWidth="1"/>
    <col min="3" max="3" width="15.625" customWidth="1"/>
    <col min="4" max="4" width="24.125" customWidth="1"/>
    <col min="5" max="6" width="12.625" customWidth="1"/>
    <col min="7" max="8" width="6.625" customWidth="1"/>
    <col min="9" max="9" width="24.625" customWidth="1"/>
    <col min="10" max="10" width="9" hidden="1" customWidth="1"/>
  </cols>
  <sheetData>
    <row r="1" ht="21" spans="1:9">
      <c r="A1" s="1" t="s">
        <v>93</v>
      </c>
      <c r="B1" s="1"/>
      <c r="C1" s="1"/>
      <c r="D1" s="1"/>
      <c r="E1" s="1"/>
      <c r="F1" s="1"/>
      <c r="G1" s="1"/>
      <c r="H1" s="1"/>
      <c r="I1" s="1"/>
    </row>
    <row r="2" ht="16.5" spans="1:9">
      <c r="A2" s="2" t="s">
        <v>1</v>
      </c>
      <c r="B2" s="3" t="s">
        <v>94</v>
      </c>
      <c r="C2" s="4"/>
      <c r="D2" s="4"/>
      <c r="E2" s="5"/>
      <c r="F2" s="2" t="s">
        <v>3</v>
      </c>
      <c r="G2" s="6">
        <v>24750000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24750000</v>
      </c>
      <c r="F5" s="11">
        <v>24750000</v>
      </c>
      <c r="G5" s="12">
        <v>10</v>
      </c>
      <c r="H5" s="11">
        <f>IF(AND(E5=0,F5=0),1,IF(E5=0,0,ROUND(F5/E5,2)))</f>
        <v>1</v>
      </c>
      <c r="I5" s="11">
        <f>ROUND(H5*G5,2)</f>
        <v>10</v>
      </c>
      <c r="J5" s="32">
        <v>90</v>
      </c>
    </row>
    <row r="6" ht="16.5" spans="1:9">
      <c r="A6" s="10"/>
      <c r="B6" s="13" t="s">
        <v>15</v>
      </c>
      <c r="C6" s="14"/>
      <c r="D6" s="11">
        <v>0</v>
      </c>
      <c r="E6" s="11">
        <v>24750000</v>
      </c>
      <c r="F6" s="11">
        <v>24750000</v>
      </c>
      <c r="G6" s="6" t="s">
        <v>16</v>
      </c>
      <c r="H6" s="11">
        <f t="shared" ref="H6:H8" si="0">IF(E6=0,0,ROUND(F6/E6,2))</f>
        <v>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55.5" customHeight="1" spans="1:9">
      <c r="A10" s="17"/>
      <c r="B10" s="22" t="s">
        <v>95</v>
      </c>
      <c r="C10" s="23"/>
      <c r="D10" s="23"/>
      <c r="E10" s="24"/>
      <c r="F10" s="25" t="s">
        <v>95</v>
      </c>
      <c r="G10" s="25"/>
      <c r="H10" s="25"/>
      <c r="I10" s="25"/>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96</v>
      </c>
      <c r="E12" s="30" t="s">
        <v>97</v>
      </c>
      <c r="F12" s="30" t="s">
        <v>97</v>
      </c>
      <c r="G12" s="30" t="s">
        <v>39</v>
      </c>
      <c r="H12" s="30" t="s">
        <v>39</v>
      </c>
      <c r="I12" s="30"/>
    </row>
    <row r="13" ht="16.5" spans="1:9">
      <c r="A13" s="27"/>
      <c r="B13" s="28" t="s">
        <v>30</v>
      </c>
      <c r="C13" s="29" t="s">
        <v>36</v>
      </c>
      <c r="D13" s="36" t="s">
        <v>98</v>
      </c>
      <c r="E13" s="30" t="s">
        <v>97</v>
      </c>
      <c r="F13" s="30" t="s">
        <v>97</v>
      </c>
      <c r="G13" s="30" t="s">
        <v>35</v>
      </c>
      <c r="H13" s="30" t="s">
        <v>35</v>
      </c>
      <c r="I13" s="30"/>
    </row>
    <row r="14" ht="16.5" spans="1:9">
      <c r="A14" s="27"/>
      <c r="B14" s="28" t="s">
        <v>30</v>
      </c>
      <c r="C14" s="29" t="s">
        <v>40</v>
      </c>
      <c r="D14" s="36" t="s">
        <v>99</v>
      </c>
      <c r="E14" s="30" t="s">
        <v>42</v>
      </c>
      <c r="F14" s="30" t="s">
        <v>42</v>
      </c>
      <c r="G14" s="30" t="s">
        <v>35</v>
      </c>
      <c r="H14" s="30" t="s">
        <v>35</v>
      </c>
      <c r="I14" s="30"/>
    </row>
    <row r="15" ht="16.5" spans="1:9">
      <c r="A15" s="27"/>
      <c r="B15" s="28" t="s">
        <v>30</v>
      </c>
      <c r="C15" s="29" t="s">
        <v>43</v>
      </c>
      <c r="D15" s="36" t="s">
        <v>44</v>
      </c>
      <c r="E15" s="30" t="s">
        <v>45</v>
      </c>
      <c r="F15" s="30" t="s">
        <v>42</v>
      </c>
      <c r="G15" s="30" t="s">
        <v>39</v>
      </c>
      <c r="H15" s="30" t="s">
        <v>39</v>
      </c>
      <c r="I15" s="30"/>
    </row>
    <row r="16" ht="16.5" spans="1:9">
      <c r="A16" s="27"/>
      <c r="B16" s="28" t="s">
        <v>46</v>
      </c>
      <c r="C16" s="29" t="s">
        <v>47</v>
      </c>
      <c r="D16" s="36" t="s">
        <v>74</v>
      </c>
      <c r="E16" s="30" t="s">
        <v>74</v>
      </c>
      <c r="F16" s="30" t="s">
        <v>74</v>
      </c>
      <c r="G16" s="30" t="s">
        <v>100</v>
      </c>
      <c r="H16" s="30" t="s">
        <v>100</v>
      </c>
      <c r="I16" s="30"/>
    </row>
    <row r="17" ht="33" spans="1:9">
      <c r="A17" s="27"/>
      <c r="B17" s="28" t="s">
        <v>46</v>
      </c>
      <c r="C17" s="29" t="s">
        <v>51</v>
      </c>
      <c r="D17" s="36" t="s">
        <v>101</v>
      </c>
      <c r="E17" s="30" t="s">
        <v>72</v>
      </c>
      <c r="F17" s="30" t="s">
        <v>102</v>
      </c>
      <c r="G17" s="30" t="s">
        <v>103</v>
      </c>
      <c r="H17" s="30" t="s">
        <v>103</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104</v>
      </c>
      <c r="E19" s="30" t="s">
        <v>72</v>
      </c>
      <c r="F19" s="30" t="s">
        <v>105</v>
      </c>
      <c r="G19" s="30" t="s">
        <v>103</v>
      </c>
      <c r="H19" s="30" t="s">
        <v>103</v>
      </c>
      <c r="I19" s="30"/>
    </row>
    <row r="20" ht="16.5" spans="1:9">
      <c r="A20" s="30"/>
      <c r="B20" s="31" t="s">
        <v>64</v>
      </c>
      <c r="C20" s="31"/>
      <c r="D20" s="31"/>
      <c r="E20" s="31"/>
      <c r="F20" s="31"/>
      <c r="G20" s="30">
        <v>100</v>
      </c>
      <c r="H20" s="30">
        <f>I5+J5</f>
        <v>100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I16" sqref="I16"/>
    </sheetView>
  </sheetViews>
  <sheetFormatPr defaultColWidth="9" defaultRowHeight="14.25"/>
  <cols>
    <col min="2" max="2" width="12.625" customWidth="1"/>
    <col min="3" max="3" width="15.625" customWidth="1"/>
    <col min="4" max="4" width="27.125" customWidth="1"/>
    <col min="5" max="6" width="12.625" customWidth="1"/>
    <col min="7" max="8" width="6.625" customWidth="1"/>
    <col min="9" max="9" width="24.625" customWidth="1"/>
    <col min="10" max="10" width="9" hidden="1" customWidth="1"/>
  </cols>
  <sheetData>
    <row r="1" ht="21" spans="1:9">
      <c r="A1" s="1" t="s">
        <v>106</v>
      </c>
      <c r="B1" s="1"/>
      <c r="C1" s="1"/>
      <c r="D1" s="1"/>
      <c r="E1" s="1"/>
      <c r="F1" s="1"/>
      <c r="G1" s="1"/>
      <c r="H1" s="1"/>
      <c r="I1" s="1"/>
    </row>
    <row r="2" ht="16.5" spans="1:9">
      <c r="A2" s="2" t="s">
        <v>1</v>
      </c>
      <c r="B2" s="3" t="s">
        <v>107</v>
      </c>
      <c r="C2" s="4"/>
      <c r="D2" s="4"/>
      <c r="E2" s="5"/>
      <c r="F2" s="2" t="s">
        <v>3</v>
      </c>
      <c r="G2" s="6">
        <v>300000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150000</v>
      </c>
      <c r="E5" s="11">
        <v>150000</v>
      </c>
      <c r="F5" s="11">
        <v>0</v>
      </c>
      <c r="G5" s="12">
        <v>10</v>
      </c>
      <c r="H5" s="11">
        <f>IF(AND(E5=0,F5=0),1,IF(E5=0,0,ROUND(F5/E5,2)))</f>
        <v>0</v>
      </c>
      <c r="I5" s="11">
        <f>ROUND(H5*G5,2)</f>
        <v>0</v>
      </c>
      <c r="J5" s="32">
        <v>0</v>
      </c>
    </row>
    <row r="6" ht="16.5" spans="1:9">
      <c r="A6" s="10"/>
      <c r="B6" s="13" t="s">
        <v>15</v>
      </c>
      <c r="C6" s="14"/>
      <c r="D6" s="11">
        <v>150000</v>
      </c>
      <c r="E6" s="11">
        <v>150000</v>
      </c>
      <c r="F6" s="11">
        <v>0</v>
      </c>
      <c r="G6" s="6" t="s">
        <v>16</v>
      </c>
      <c r="H6" s="11">
        <f t="shared" ref="H6:H8" si="0">IF(E6=0,0,ROUND(F6/E6,2))</f>
        <v>0</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84" customHeight="1" spans="1:9">
      <c r="A10" s="17"/>
      <c r="B10" s="37" t="s">
        <v>108</v>
      </c>
      <c r="C10" s="38"/>
      <c r="D10" s="38"/>
      <c r="E10" s="39"/>
      <c r="F10" s="40" t="s">
        <v>109</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110</v>
      </c>
      <c r="E12" s="30" t="s">
        <v>111</v>
      </c>
      <c r="F12" s="30" t="s">
        <v>100</v>
      </c>
      <c r="G12" s="30" t="s">
        <v>92</v>
      </c>
      <c r="H12" s="30" t="s">
        <v>100</v>
      </c>
      <c r="I12" s="30"/>
    </row>
    <row r="13" ht="16.5" spans="1:9">
      <c r="A13" s="27"/>
      <c r="B13" s="28" t="s">
        <v>30</v>
      </c>
      <c r="C13" s="29" t="s">
        <v>36</v>
      </c>
      <c r="D13" s="36" t="s">
        <v>112</v>
      </c>
      <c r="E13" s="30" t="s">
        <v>42</v>
      </c>
      <c r="F13" s="30" t="s">
        <v>100</v>
      </c>
      <c r="G13" s="30" t="s">
        <v>113</v>
      </c>
      <c r="H13" s="30" t="s">
        <v>100</v>
      </c>
      <c r="I13" s="30"/>
    </row>
    <row r="14" ht="16.5" spans="1:9">
      <c r="A14" s="27"/>
      <c r="B14" s="28" t="s">
        <v>30</v>
      </c>
      <c r="C14" s="29" t="s">
        <v>40</v>
      </c>
      <c r="D14" s="36" t="s">
        <v>114</v>
      </c>
      <c r="E14" s="30" t="s">
        <v>42</v>
      </c>
      <c r="F14" s="30" t="s">
        <v>100</v>
      </c>
      <c r="G14" s="30" t="s">
        <v>113</v>
      </c>
      <c r="H14" s="30" t="s">
        <v>100</v>
      </c>
      <c r="I14" s="30"/>
    </row>
    <row r="15" ht="16.5" spans="1:9">
      <c r="A15" s="27"/>
      <c r="B15" s="28" t="s">
        <v>30</v>
      </c>
      <c r="C15" s="29" t="s">
        <v>43</v>
      </c>
      <c r="D15" s="36" t="s">
        <v>44</v>
      </c>
      <c r="E15" s="30" t="s">
        <v>45</v>
      </c>
      <c r="F15" s="30" t="s">
        <v>100</v>
      </c>
      <c r="G15" s="30" t="s">
        <v>92</v>
      </c>
      <c r="H15" s="30" t="s">
        <v>100</v>
      </c>
      <c r="I15" s="30" t="s">
        <v>115</v>
      </c>
    </row>
    <row r="16" ht="49.5" spans="1:9">
      <c r="A16" s="27"/>
      <c r="B16" s="28" t="s">
        <v>46</v>
      </c>
      <c r="C16" s="29" t="s">
        <v>47</v>
      </c>
      <c r="D16" s="36" t="s">
        <v>116</v>
      </c>
      <c r="E16" s="30" t="s">
        <v>72</v>
      </c>
      <c r="F16" s="30" t="s">
        <v>100</v>
      </c>
      <c r="G16" s="30" t="s">
        <v>92</v>
      </c>
      <c r="H16" s="30" t="s">
        <v>100</v>
      </c>
      <c r="I16" s="30"/>
    </row>
    <row r="17" ht="16.5" spans="1:9">
      <c r="A17" s="27"/>
      <c r="B17" s="28" t="s">
        <v>46</v>
      </c>
      <c r="C17" s="29" t="s">
        <v>51</v>
      </c>
      <c r="D17" s="36" t="s">
        <v>117</v>
      </c>
      <c r="E17" s="30" t="s">
        <v>72</v>
      </c>
      <c r="F17" s="30" t="s">
        <v>100</v>
      </c>
      <c r="G17" s="30" t="s">
        <v>103</v>
      </c>
      <c r="H17" s="30" t="s">
        <v>100</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104</v>
      </c>
      <c r="E19" s="30" t="s">
        <v>72</v>
      </c>
      <c r="F19" s="30" t="s">
        <v>100</v>
      </c>
      <c r="G19" s="30" t="s">
        <v>92</v>
      </c>
      <c r="H19" s="30" t="s">
        <v>100</v>
      </c>
      <c r="I19" s="30"/>
    </row>
    <row r="20" ht="16.5" spans="1:9">
      <c r="A20" s="30"/>
      <c r="B20" s="31" t="s">
        <v>64</v>
      </c>
      <c r="C20" s="31"/>
      <c r="D20" s="31"/>
      <c r="E20" s="31"/>
      <c r="F20" s="31"/>
      <c r="G20" s="30">
        <v>100</v>
      </c>
      <c r="H20" s="30">
        <f>I5+J5</f>
        <v>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workbookViewId="0">
      <selection activeCell="A1" sqref="A1:I1"/>
    </sheetView>
  </sheetViews>
  <sheetFormatPr defaultColWidth="9" defaultRowHeight="14.25"/>
  <cols>
    <col min="2" max="2" width="12.625" customWidth="1"/>
    <col min="3" max="3" width="15.625" customWidth="1"/>
    <col min="4" max="4" width="22.5" customWidth="1"/>
    <col min="5" max="6" width="12.625" customWidth="1"/>
    <col min="7" max="8" width="6.625" customWidth="1"/>
    <col min="9" max="9" width="24.625" customWidth="1"/>
    <col min="10" max="10" width="9" hidden="1" customWidth="1"/>
  </cols>
  <sheetData>
    <row r="1" ht="21" spans="1:9">
      <c r="A1" s="1" t="s">
        <v>118</v>
      </c>
      <c r="B1" s="1"/>
      <c r="C1" s="1"/>
      <c r="D1" s="1"/>
      <c r="E1" s="1"/>
      <c r="F1" s="1"/>
      <c r="G1" s="1"/>
      <c r="H1" s="1"/>
      <c r="I1" s="1"/>
    </row>
    <row r="2" ht="16.5" spans="1:9">
      <c r="A2" s="2" t="s">
        <v>1</v>
      </c>
      <c r="B2" s="3" t="s">
        <v>119</v>
      </c>
      <c r="C2" s="4"/>
      <c r="D2" s="4"/>
      <c r="E2" s="5"/>
      <c r="F2" s="2" t="s">
        <v>3</v>
      </c>
      <c r="G2" s="6">
        <v>427893500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0</v>
      </c>
      <c r="E5" s="11">
        <v>427893500</v>
      </c>
      <c r="F5" s="11">
        <v>427373040.32</v>
      </c>
      <c r="G5" s="12">
        <v>10</v>
      </c>
      <c r="H5" s="11">
        <f>IF(AND(E5=0,F5=0),1,IF(E5=0,0,ROUND(F5/E5,2)))</f>
        <v>1</v>
      </c>
      <c r="I5" s="11">
        <f>ROUND(H5*G5,2)</f>
        <v>10</v>
      </c>
      <c r="J5" s="32">
        <v>90</v>
      </c>
    </row>
    <row r="6" ht="16.5" spans="1:9">
      <c r="A6" s="10"/>
      <c r="B6" s="13" t="s">
        <v>15</v>
      </c>
      <c r="C6" s="14"/>
      <c r="D6" s="11">
        <v>0</v>
      </c>
      <c r="E6" s="11">
        <v>427893500</v>
      </c>
      <c r="F6" s="11">
        <v>427373040.32</v>
      </c>
      <c r="G6" s="6" t="s">
        <v>16</v>
      </c>
      <c r="H6" s="11">
        <f t="shared" ref="H6:H8" si="0">IF(E6=0,0,ROUND(F6/E6,2))</f>
        <v>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77.25" customHeight="1" spans="1:9">
      <c r="A10" s="17"/>
      <c r="B10" s="22" t="s">
        <v>120</v>
      </c>
      <c r="C10" s="23"/>
      <c r="D10" s="23"/>
      <c r="E10" s="24"/>
      <c r="F10" s="40" t="s">
        <v>121</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122</v>
      </c>
      <c r="E12" s="30" t="s">
        <v>123</v>
      </c>
      <c r="F12" s="30" t="s">
        <v>124</v>
      </c>
      <c r="G12" s="30" t="s">
        <v>39</v>
      </c>
      <c r="H12" s="30" t="s">
        <v>39</v>
      </c>
      <c r="I12" s="30"/>
    </row>
    <row r="13" ht="16.5" spans="1:9">
      <c r="A13" s="27"/>
      <c r="B13" s="28" t="s">
        <v>30</v>
      </c>
      <c r="C13" s="29" t="s">
        <v>36</v>
      </c>
      <c r="D13" s="36" t="s">
        <v>125</v>
      </c>
      <c r="E13" s="30" t="s">
        <v>72</v>
      </c>
      <c r="F13" s="30" t="s">
        <v>42</v>
      </c>
      <c r="G13" s="30" t="s">
        <v>35</v>
      </c>
      <c r="H13" s="30" t="s">
        <v>35</v>
      </c>
      <c r="I13" s="30"/>
    </row>
    <row r="14" ht="16.5" spans="1:9">
      <c r="A14" s="27"/>
      <c r="B14" s="28" t="s">
        <v>30</v>
      </c>
      <c r="C14" s="29" t="s">
        <v>40</v>
      </c>
      <c r="D14" s="36" t="s">
        <v>126</v>
      </c>
      <c r="E14" s="30" t="s">
        <v>127</v>
      </c>
      <c r="F14" s="30" t="s">
        <v>42</v>
      </c>
      <c r="G14" s="30" t="s">
        <v>35</v>
      </c>
      <c r="H14" s="30" t="s">
        <v>35</v>
      </c>
      <c r="I14" s="30"/>
    </row>
    <row r="15" ht="16.5" spans="1:9">
      <c r="A15" s="27"/>
      <c r="B15" s="28" t="s">
        <v>30</v>
      </c>
      <c r="C15" s="29" t="s">
        <v>43</v>
      </c>
      <c r="D15" s="36" t="s">
        <v>128</v>
      </c>
      <c r="E15" s="30" t="s">
        <v>129</v>
      </c>
      <c r="F15" s="30" t="s">
        <v>42</v>
      </c>
      <c r="G15" s="30" t="s">
        <v>39</v>
      </c>
      <c r="H15" s="30" t="s">
        <v>39</v>
      </c>
      <c r="I15" s="30"/>
    </row>
    <row r="16" ht="16.5" spans="1:9">
      <c r="A16" s="27"/>
      <c r="B16" s="28" t="s">
        <v>46</v>
      </c>
      <c r="C16" s="29" t="s">
        <v>47</v>
      </c>
      <c r="D16" s="36" t="s">
        <v>74</v>
      </c>
      <c r="E16" s="30" t="s">
        <v>74</v>
      </c>
      <c r="F16" s="30" t="s">
        <v>74</v>
      </c>
      <c r="G16" s="30" t="s">
        <v>100</v>
      </c>
      <c r="H16" s="30" t="s">
        <v>100</v>
      </c>
      <c r="I16" s="30"/>
    </row>
    <row r="17" ht="16.5" spans="1:9">
      <c r="A17" s="27"/>
      <c r="B17" s="28" t="s">
        <v>46</v>
      </c>
      <c r="C17" s="29" t="s">
        <v>51</v>
      </c>
      <c r="D17" s="36" t="s">
        <v>130</v>
      </c>
      <c r="E17" s="30" t="s">
        <v>127</v>
      </c>
      <c r="F17" s="30" t="s">
        <v>42</v>
      </c>
      <c r="G17" s="30" t="s">
        <v>103</v>
      </c>
      <c r="H17" s="30" t="s">
        <v>103</v>
      </c>
      <c r="I17" s="30"/>
    </row>
    <row r="18" ht="16.5" spans="1:9">
      <c r="A18" s="27"/>
      <c r="B18" s="28" t="s">
        <v>46</v>
      </c>
      <c r="C18" s="29" t="s">
        <v>55</v>
      </c>
      <c r="D18" s="36" t="s">
        <v>74</v>
      </c>
      <c r="E18" s="30" t="s">
        <v>74</v>
      </c>
      <c r="F18" s="30" t="s">
        <v>74</v>
      </c>
      <c r="G18" s="30" t="s">
        <v>100</v>
      </c>
      <c r="H18" s="30" t="s">
        <v>100</v>
      </c>
      <c r="I18" s="30"/>
    </row>
    <row r="19" ht="16.5" spans="1:9">
      <c r="A19" s="27"/>
      <c r="B19" s="28" t="s">
        <v>46</v>
      </c>
      <c r="C19" s="29" t="s">
        <v>60</v>
      </c>
      <c r="D19" s="36" t="s">
        <v>131</v>
      </c>
      <c r="E19" s="30" t="s">
        <v>127</v>
      </c>
      <c r="F19" s="30" t="s">
        <v>42</v>
      </c>
      <c r="G19" s="30" t="s">
        <v>103</v>
      </c>
      <c r="H19" s="30" t="s">
        <v>103</v>
      </c>
      <c r="I19" s="30"/>
    </row>
    <row r="20" ht="16.5" spans="1:9">
      <c r="A20" s="30"/>
      <c r="B20" s="31" t="s">
        <v>64</v>
      </c>
      <c r="C20" s="31"/>
      <c r="D20" s="31"/>
      <c r="E20" s="31"/>
      <c r="F20" s="31"/>
      <c r="G20" s="30">
        <v>100</v>
      </c>
      <c r="H20" s="30">
        <f>I5+J5</f>
        <v>100</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A1" sqref="A1:I1"/>
    </sheetView>
  </sheetViews>
  <sheetFormatPr defaultColWidth="9" defaultRowHeight="14.25"/>
  <cols>
    <col min="2" max="2" width="12.625" customWidth="1"/>
    <col min="3" max="3" width="15.625" customWidth="1"/>
    <col min="4" max="4" width="29.375" customWidth="1"/>
    <col min="5" max="5" width="20.875" customWidth="1"/>
    <col min="6" max="6" width="12.625" customWidth="1"/>
    <col min="7" max="7" width="10.125" customWidth="1"/>
    <col min="8" max="8" width="9.5" customWidth="1"/>
    <col min="9" max="9" width="35.125" customWidth="1"/>
    <col min="10" max="10" width="9" hidden="1" customWidth="1"/>
  </cols>
  <sheetData>
    <row r="1" ht="21" spans="1:9">
      <c r="A1" s="1" t="s">
        <v>132</v>
      </c>
      <c r="B1" s="1"/>
      <c r="C1" s="1"/>
      <c r="D1" s="1"/>
      <c r="E1" s="1"/>
      <c r="F1" s="1"/>
      <c r="G1" s="1"/>
      <c r="H1" s="1"/>
      <c r="I1" s="1"/>
    </row>
    <row r="2" ht="16.5" spans="1:9">
      <c r="A2" s="2" t="s">
        <v>1</v>
      </c>
      <c r="B2" s="3" t="s">
        <v>133</v>
      </c>
      <c r="C2" s="4"/>
      <c r="D2" s="4"/>
      <c r="E2" s="5"/>
      <c r="F2" s="2" t="s">
        <v>3</v>
      </c>
      <c r="G2" s="6">
        <v>19695000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6045000</v>
      </c>
      <c r="E5" s="11">
        <v>6005000</v>
      </c>
      <c r="F5" s="11">
        <v>5468617.94</v>
      </c>
      <c r="G5" s="12">
        <v>10</v>
      </c>
      <c r="H5" s="11">
        <f>IF(AND(E5=0,F5=0),1,IF(E5=0,0,ROUND(F5/E5,2)))</f>
        <v>0.91</v>
      </c>
      <c r="I5" s="11">
        <f>ROUND(H5*G5,2)</f>
        <v>9.1</v>
      </c>
      <c r="J5" s="32">
        <v>90</v>
      </c>
    </row>
    <row r="6" ht="16.5" spans="1:9">
      <c r="A6" s="10"/>
      <c r="B6" s="13" t="s">
        <v>15</v>
      </c>
      <c r="C6" s="14"/>
      <c r="D6" s="11">
        <v>6045000</v>
      </c>
      <c r="E6" s="11">
        <v>6005000</v>
      </c>
      <c r="F6" s="11">
        <v>5468617.94</v>
      </c>
      <c r="G6" s="6" t="s">
        <v>16</v>
      </c>
      <c r="H6" s="11">
        <f t="shared" ref="H6:H8" si="0">IF(E6=0,0,ROUND(F6/E6,2))</f>
        <v>0.91</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164.25" customHeight="1" spans="1:9">
      <c r="A10" s="17"/>
      <c r="B10" s="37" t="s">
        <v>134</v>
      </c>
      <c r="C10" s="38"/>
      <c r="D10" s="38"/>
      <c r="E10" s="39"/>
      <c r="F10" s="40" t="s">
        <v>134</v>
      </c>
      <c r="G10" s="40"/>
      <c r="H10" s="40"/>
      <c r="I10" s="40"/>
    </row>
    <row r="11" ht="16.5" spans="1:9">
      <c r="A11" s="17" t="s">
        <v>23</v>
      </c>
      <c r="B11" s="26" t="s">
        <v>24</v>
      </c>
      <c r="C11" s="26" t="s">
        <v>25</v>
      </c>
      <c r="D11" s="26" t="s">
        <v>26</v>
      </c>
      <c r="E11" s="26" t="s">
        <v>27</v>
      </c>
      <c r="F11" s="26" t="s">
        <v>28</v>
      </c>
      <c r="G11" s="26" t="s">
        <v>11</v>
      </c>
      <c r="H11" s="26" t="s">
        <v>13</v>
      </c>
      <c r="I11" s="33" t="s">
        <v>29</v>
      </c>
    </row>
    <row r="12" ht="33" spans="1:9">
      <c r="A12" s="27"/>
      <c r="B12" s="28" t="s">
        <v>30</v>
      </c>
      <c r="C12" s="29" t="s">
        <v>31</v>
      </c>
      <c r="D12" s="36" t="s">
        <v>135</v>
      </c>
      <c r="E12" s="30" t="s">
        <v>136</v>
      </c>
      <c r="F12" s="30" t="s">
        <v>136</v>
      </c>
      <c r="G12" s="30" t="s">
        <v>137</v>
      </c>
      <c r="H12" s="30" t="s">
        <v>137</v>
      </c>
      <c r="I12" s="30"/>
    </row>
    <row r="13" ht="16.5" spans="1:9">
      <c r="A13" s="27"/>
      <c r="B13" s="28" t="s">
        <v>30</v>
      </c>
      <c r="C13" s="29" t="s">
        <v>31</v>
      </c>
      <c r="D13" s="36" t="s">
        <v>138</v>
      </c>
      <c r="E13" s="30" t="s">
        <v>139</v>
      </c>
      <c r="F13" s="30" t="s">
        <v>139</v>
      </c>
      <c r="G13" s="30" t="s">
        <v>140</v>
      </c>
      <c r="H13" s="30" t="s">
        <v>140</v>
      </c>
      <c r="I13" s="30"/>
    </row>
    <row r="14" ht="16.5" spans="1:9">
      <c r="A14" s="27"/>
      <c r="B14" s="28" t="s">
        <v>30</v>
      </c>
      <c r="C14" s="29" t="s">
        <v>31</v>
      </c>
      <c r="D14" s="36" t="s">
        <v>141</v>
      </c>
      <c r="E14" s="30" t="s">
        <v>142</v>
      </c>
      <c r="F14" s="30" t="s">
        <v>142</v>
      </c>
      <c r="G14" s="30" t="s">
        <v>143</v>
      </c>
      <c r="H14" s="30" t="s">
        <v>143</v>
      </c>
      <c r="I14" s="30"/>
    </row>
    <row r="15" ht="16.5" spans="1:9">
      <c r="A15" s="27"/>
      <c r="B15" s="28" t="s">
        <v>30</v>
      </c>
      <c r="C15" s="29" t="s">
        <v>31</v>
      </c>
      <c r="D15" s="36" t="s">
        <v>144</v>
      </c>
      <c r="E15" s="30" t="s">
        <v>145</v>
      </c>
      <c r="F15" s="30" t="s">
        <v>145</v>
      </c>
      <c r="G15" s="30" t="s">
        <v>137</v>
      </c>
      <c r="H15" s="30" t="s">
        <v>137</v>
      </c>
      <c r="I15" s="30"/>
    </row>
    <row r="16" ht="16.5" spans="1:9">
      <c r="A16" s="27"/>
      <c r="B16" s="28" t="s">
        <v>30</v>
      </c>
      <c r="C16" s="29" t="s">
        <v>31</v>
      </c>
      <c r="D16" s="36" t="s">
        <v>146</v>
      </c>
      <c r="E16" s="30" t="s">
        <v>147</v>
      </c>
      <c r="F16" s="30" t="s">
        <v>147</v>
      </c>
      <c r="G16" s="30" t="s">
        <v>143</v>
      </c>
      <c r="H16" s="30" t="s">
        <v>143</v>
      </c>
      <c r="I16" s="30"/>
    </row>
    <row r="17" ht="16.5" spans="1:9">
      <c r="A17" s="27"/>
      <c r="B17" s="28" t="s">
        <v>30</v>
      </c>
      <c r="C17" s="29" t="s">
        <v>36</v>
      </c>
      <c r="D17" s="36" t="s">
        <v>148</v>
      </c>
      <c r="E17" s="30" t="s">
        <v>42</v>
      </c>
      <c r="F17" s="30" t="s">
        <v>42</v>
      </c>
      <c r="G17" s="30" t="s">
        <v>149</v>
      </c>
      <c r="H17" s="30" t="s">
        <v>149</v>
      </c>
      <c r="I17" s="30"/>
    </row>
    <row r="18" ht="16.5" spans="1:9">
      <c r="A18" s="27"/>
      <c r="B18" s="28" t="s">
        <v>30</v>
      </c>
      <c r="C18" s="29" t="s">
        <v>36</v>
      </c>
      <c r="D18" s="36" t="s">
        <v>150</v>
      </c>
      <c r="E18" s="30" t="s">
        <v>102</v>
      </c>
      <c r="F18" s="30" t="s">
        <v>151</v>
      </c>
      <c r="G18" s="30" t="s">
        <v>149</v>
      </c>
      <c r="H18" s="30" t="s">
        <v>149</v>
      </c>
      <c r="I18" s="30"/>
    </row>
    <row r="19" ht="16.5" spans="1:9">
      <c r="A19" s="27"/>
      <c r="B19" s="28" t="s">
        <v>30</v>
      </c>
      <c r="C19" s="29" t="s">
        <v>36</v>
      </c>
      <c r="D19" s="36" t="s">
        <v>152</v>
      </c>
      <c r="E19" s="30" t="s">
        <v>153</v>
      </c>
      <c r="F19" s="30" t="s">
        <v>154</v>
      </c>
      <c r="G19" s="30" t="s">
        <v>149</v>
      </c>
      <c r="H19" s="30" t="s">
        <v>149</v>
      </c>
      <c r="I19" s="30"/>
    </row>
    <row r="20" ht="16.5" spans="1:9">
      <c r="A20" s="27"/>
      <c r="B20" s="28" t="s">
        <v>30</v>
      </c>
      <c r="C20" s="29" t="s">
        <v>36</v>
      </c>
      <c r="D20" s="36" t="s">
        <v>155</v>
      </c>
      <c r="E20" s="30" t="s">
        <v>156</v>
      </c>
      <c r="F20" s="30" t="s">
        <v>157</v>
      </c>
      <c r="G20" s="30" t="s">
        <v>149</v>
      </c>
      <c r="H20" s="30" t="s">
        <v>149</v>
      </c>
      <c r="I20" s="30"/>
    </row>
    <row r="21" ht="16.5" spans="1:9">
      <c r="A21" s="27"/>
      <c r="B21" s="28" t="s">
        <v>30</v>
      </c>
      <c r="C21" s="29" t="s">
        <v>40</v>
      </c>
      <c r="D21" s="36" t="s">
        <v>158</v>
      </c>
      <c r="E21" s="30" t="s">
        <v>129</v>
      </c>
      <c r="F21" s="30" t="s">
        <v>42</v>
      </c>
      <c r="G21" s="30" t="s">
        <v>140</v>
      </c>
      <c r="H21" s="30" t="s">
        <v>140</v>
      </c>
      <c r="I21" s="30"/>
    </row>
    <row r="22" ht="33" spans="1:9">
      <c r="A22" s="27"/>
      <c r="B22" s="28" t="s">
        <v>30</v>
      </c>
      <c r="C22" s="29" t="s">
        <v>40</v>
      </c>
      <c r="D22" s="36" t="s">
        <v>159</v>
      </c>
      <c r="E22" s="30" t="s">
        <v>129</v>
      </c>
      <c r="F22" s="30" t="s">
        <v>42</v>
      </c>
      <c r="G22" s="30" t="s">
        <v>140</v>
      </c>
      <c r="H22" s="30" t="s">
        <v>140</v>
      </c>
      <c r="I22" s="30"/>
    </row>
    <row r="23" ht="16.5" spans="1:9">
      <c r="A23" s="27"/>
      <c r="B23" s="28" t="s">
        <v>30</v>
      </c>
      <c r="C23" s="29" t="s">
        <v>43</v>
      </c>
      <c r="D23" s="36" t="s">
        <v>44</v>
      </c>
      <c r="E23" s="30" t="s">
        <v>45</v>
      </c>
      <c r="F23" s="30" t="s">
        <v>160</v>
      </c>
      <c r="G23" s="30" t="s">
        <v>140</v>
      </c>
      <c r="H23" s="30" t="s">
        <v>140</v>
      </c>
      <c r="I23" s="30"/>
    </row>
    <row r="24" ht="33" spans="1:9">
      <c r="A24" s="27"/>
      <c r="B24" s="28" t="s">
        <v>46</v>
      </c>
      <c r="C24" s="29" t="s">
        <v>47</v>
      </c>
      <c r="D24" s="36" t="s">
        <v>161</v>
      </c>
      <c r="E24" s="30" t="s">
        <v>129</v>
      </c>
      <c r="F24" s="30" t="s">
        <v>42</v>
      </c>
      <c r="G24" s="30" t="s">
        <v>92</v>
      </c>
      <c r="H24" s="30" t="s">
        <v>92</v>
      </c>
      <c r="I24" s="30"/>
    </row>
    <row r="25" ht="16.5" spans="1:9">
      <c r="A25" s="27"/>
      <c r="B25" s="28" t="s">
        <v>46</v>
      </c>
      <c r="C25" s="29" t="s">
        <v>51</v>
      </c>
      <c r="D25" s="36" t="s">
        <v>162</v>
      </c>
      <c r="E25" s="30" t="s">
        <v>129</v>
      </c>
      <c r="F25" s="30" t="s">
        <v>42</v>
      </c>
      <c r="G25" s="30" t="s">
        <v>92</v>
      </c>
      <c r="H25" s="30" t="s">
        <v>92</v>
      </c>
      <c r="I25" s="30"/>
    </row>
    <row r="26" ht="16.5" spans="1:9">
      <c r="A26" s="27"/>
      <c r="B26" s="28" t="s">
        <v>46</v>
      </c>
      <c r="C26" s="29" t="s">
        <v>51</v>
      </c>
      <c r="D26" s="36" t="s">
        <v>163</v>
      </c>
      <c r="E26" s="30" t="s">
        <v>164</v>
      </c>
      <c r="F26" s="30" t="s">
        <v>165</v>
      </c>
      <c r="G26" s="30" t="s">
        <v>92</v>
      </c>
      <c r="H26" s="30" t="s">
        <v>92</v>
      </c>
      <c r="I26" s="30"/>
    </row>
    <row r="27" ht="16.5" spans="1:9">
      <c r="A27" s="27"/>
      <c r="B27" s="28" t="s">
        <v>46</v>
      </c>
      <c r="C27" s="29" t="s">
        <v>55</v>
      </c>
      <c r="D27" s="36" t="s">
        <v>74</v>
      </c>
      <c r="E27" s="30" t="s">
        <v>74</v>
      </c>
      <c r="F27" s="30" t="s">
        <v>74</v>
      </c>
      <c r="G27" s="30" t="s">
        <v>100</v>
      </c>
      <c r="H27" s="30" t="s">
        <v>100</v>
      </c>
      <c r="I27" s="30"/>
    </row>
    <row r="28" ht="16.5" spans="1:9">
      <c r="A28" s="27"/>
      <c r="B28" s="28" t="s">
        <v>46</v>
      </c>
      <c r="C28" s="29" t="s">
        <v>60</v>
      </c>
      <c r="D28" s="36" t="s">
        <v>104</v>
      </c>
      <c r="E28" s="30" t="s">
        <v>72</v>
      </c>
      <c r="F28" s="30" t="s">
        <v>166</v>
      </c>
      <c r="G28" s="30" t="s">
        <v>137</v>
      </c>
      <c r="H28" s="30" t="s">
        <v>137</v>
      </c>
      <c r="I28" s="30"/>
    </row>
    <row r="29" ht="16.5" spans="1:9">
      <c r="A29" s="27"/>
      <c r="B29" s="28" t="s">
        <v>46</v>
      </c>
      <c r="C29" s="29" t="s">
        <v>60</v>
      </c>
      <c r="D29" s="36" t="s">
        <v>167</v>
      </c>
      <c r="E29" s="30" t="s">
        <v>80</v>
      </c>
      <c r="F29" s="30" t="s">
        <v>42</v>
      </c>
      <c r="G29" s="30" t="s">
        <v>137</v>
      </c>
      <c r="H29" s="30" t="s">
        <v>137</v>
      </c>
      <c r="I29" s="30"/>
    </row>
    <row r="30" ht="16.5" spans="1:9">
      <c r="A30" s="30"/>
      <c r="B30" s="31" t="s">
        <v>64</v>
      </c>
      <c r="C30" s="31"/>
      <c r="D30" s="31"/>
      <c r="E30" s="31"/>
      <c r="F30" s="31"/>
      <c r="G30" s="30">
        <v>100</v>
      </c>
      <c r="H30" s="30">
        <f>I5+J5</f>
        <v>99.1</v>
      </c>
      <c r="I30" s="34" t="s">
        <v>16</v>
      </c>
    </row>
  </sheetData>
  <mergeCells count="25">
    <mergeCell ref="A1:I1"/>
    <mergeCell ref="B2:E2"/>
    <mergeCell ref="G2:I2"/>
    <mergeCell ref="B3:E3"/>
    <mergeCell ref="G3:I3"/>
    <mergeCell ref="B4:C4"/>
    <mergeCell ref="B5:C5"/>
    <mergeCell ref="B6:C6"/>
    <mergeCell ref="B7:C7"/>
    <mergeCell ref="B8:C8"/>
    <mergeCell ref="B9:E9"/>
    <mergeCell ref="F9:I9"/>
    <mergeCell ref="B10:E10"/>
    <mergeCell ref="F10:I10"/>
    <mergeCell ref="B30:F30"/>
    <mergeCell ref="A4:A8"/>
    <mergeCell ref="A9:A10"/>
    <mergeCell ref="A11:A29"/>
    <mergeCell ref="B12:B23"/>
    <mergeCell ref="B24:B29"/>
    <mergeCell ref="C12:C16"/>
    <mergeCell ref="C17:C20"/>
    <mergeCell ref="C21:C22"/>
    <mergeCell ref="C25:C26"/>
    <mergeCell ref="C28:C2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8"/>
  <sheetViews>
    <sheetView tabSelected="1" workbookViewId="0">
      <selection activeCell="F10" sqref="F10:I10"/>
    </sheetView>
  </sheetViews>
  <sheetFormatPr defaultColWidth="9" defaultRowHeight="14.25"/>
  <cols>
    <col min="2" max="2" width="12.625" customWidth="1"/>
    <col min="3" max="3" width="20.375" customWidth="1"/>
    <col min="4" max="4" width="35.25" customWidth="1"/>
    <col min="5" max="5" width="21.875" customWidth="1"/>
    <col min="6" max="6" width="12.625" customWidth="1"/>
    <col min="7" max="8" width="6.625" customWidth="1"/>
    <col min="9" max="9" width="43.25" customWidth="1"/>
    <col min="10" max="10" width="9" hidden="1" customWidth="1"/>
  </cols>
  <sheetData>
    <row r="1" ht="21" spans="1:9">
      <c r="A1" s="1" t="s">
        <v>168</v>
      </c>
      <c r="B1" s="1"/>
      <c r="C1" s="1"/>
      <c r="D1" s="1"/>
      <c r="E1" s="1"/>
      <c r="F1" s="1"/>
      <c r="G1" s="1"/>
      <c r="H1" s="1"/>
      <c r="I1" s="1"/>
    </row>
    <row r="2" ht="16.5" spans="1:9">
      <c r="A2" s="2" t="s">
        <v>1</v>
      </c>
      <c r="B2" s="3" t="s">
        <v>169</v>
      </c>
      <c r="C2" s="4"/>
      <c r="D2" s="4"/>
      <c r="E2" s="5"/>
      <c r="F2" s="2" t="s">
        <v>3</v>
      </c>
      <c r="G2" s="6">
        <v>13695000</v>
      </c>
      <c r="H2" s="6"/>
      <c r="I2" s="6"/>
    </row>
    <row r="3" ht="16.5" spans="1:9">
      <c r="A3" s="2" t="s">
        <v>4</v>
      </c>
      <c r="B3" s="3" t="s">
        <v>5</v>
      </c>
      <c r="C3" s="4"/>
      <c r="D3" s="4"/>
      <c r="E3" s="5"/>
      <c r="F3" s="2" t="s">
        <v>6</v>
      </c>
      <c r="G3" s="6"/>
      <c r="H3" s="6"/>
      <c r="I3" s="6"/>
    </row>
    <row r="4" ht="29.25" customHeight="1" spans="1:9">
      <c r="A4" s="7" t="s">
        <v>7</v>
      </c>
      <c r="B4" s="8"/>
      <c r="C4" s="8"/>
      <c r="D4" s="9" t="s">
        <v>8</v>
      </c>
      <c r="E4" s="9" t="s">
        <v>9</v>
      </c>
      <c r="F4" s="9" t="s">
        <v>10</v>
      </c>
      <c r="G4" s="9" t="s">
        <v>11</v>
      </c>
      <c r="H4" s="9" t="s">
        <v>12</v>
      </c>
      <c r="I4" s="9" t="s">
        <v>13</v>
      </c>
    </row>
    <row r="5" ht="29.25" customHeight="1" spans="1:10">
      <c r="A5" s="10"/>
      <c r="B5" s="9" t="s">
        <v>14</v>
      </c>
      <c r="C5" s="9"/>
      <c r="D5" s="11">
        <v>4665000</v>
      </c>
      <c r="E5" s="11">
        <v>4365000</v>
      </c>
      <c r="F5" s="11">
        <v>3955736.4</v>
      </c>
      <c r="G5" s="12">
        <v>10</v>
      </c>
      <c r="H5" s="11">
        <f>IF(AND(E5=0,F5=0),1,IF(E5=0,0,ROUND(F5/E5,2)))</f>
        <v>0.91</v>
      </c>
      <c r="I5" s="11">
        <f>ROUND(H5*G5,2)</f>
        <v>9.1</v>
      </c>
      <c r="J5" s="32">
        <v>90</v>
      </c>
    </row>
    <row r="6" ht="29.25" customHeight="1" spans="1:9">
      <c r="A6" s="10"/>
      <c r="B6" s="13" t="s">
        <v>15</v>
      </c>
      <c r="C6" s="14"/>
      <c r="D6" s="11">
        <v>4665000</v>
      </c>
      <c r="E6" s="11">
        <v>4365000</v>
      </c>
      <c r="F6" s="11">
        <v>3955736.4</v>
      </c>
      <c r="G6" s="6" t="s">
        <v>16</v>
      </c>
      <c r="H6" s="11">
        <f t="shared" ref="H6:H8" si="0">IF(E6=0,0,ROUND(F6/E6,2))</f>
        <v>0.91</v>
      </c>
      <c r="I6" s="6" t="s">
        <v>16</v>
      </c>
    </row>
    <row r="7" ht="29.25" customHeight="1" spans="1:9">
      <c r="A7" s="10"/>
      <c r="B7" s="13" t="s">
        <v>17</v>
      </c>
      <c r="C7" s="14"/>
      <c r="D7" s="11">
        <v>0</v>
      </c>
      <c r="E7" s="11">
        <v>0</v>
      </c>
      <c r="F7" s="11">
        <v>0</v>
      </c>
      <c r="G7" s="6" t="s">
        <v>16</v>
      </c>
      <c r="H7" s="11">
        <f t="shared" si="0"/>
        <v>0</v>
      </c>
      <c r="I7" s="6" t="s">
        <v>16</v>
      </c>
    </row>
    <row r="8" ht="29.25" customHeight="1" spans="1:9">
      <c r="A8" s="15"/>
      <c r="B8" s="16" t="s">
        <v>18</v>
      </c>
      <c r="C8" s="16"/>
      <c r="D8" s="11">
        <f>D5-D6-D7</f>
        <v>0</v>
      </c>
      <c r="E8" s="11">
        <f>E5-E6-E7</f>
        <v>0</v>
      </c>
      <c r="F8" s="11">
        <f>F5-F6-F7</f>
        <v>0</v>
      </c>
      <c r="G8" s="6" t="s">
        <v>16</v>
      </c>
      <c r="H8" s="11">
        <f t="shared" si="0"/>
        <v>0</v>
      </c>
      <c r="I8" s="6" t="s">
        <v>16</v>
      </c>
    </row>
    <row r="9" ht="16.5" customHeight="1" spans="1:9">
      <c r="A9" s="17" t="s">
        <v>19</v>
      </c>
      <c r="B9" s="18" t="s">
        <v>20</v>
      </c>
      <c r="C9" s="19"/>
      <c r="D9" s="19"/>
      <c r="E9" s="20"/>
      <c r="F9" s="21" t="s">
        <v>21</v>
      </c>
      <c r="G9" s="21"/>
      <c r="H9" s="21"/>
      <c r="I9" s="21"/>
    </row>
    <row r="10" ht="281.25" customHeight="1" spans="1:9">
      <c r="A10" s="17"/>
      <c r="B10" s="37" t="s">
        <v>170</v>
      </c>
      <c r="C10" s="38"/>
      <c r="D10" s="38"/>
      <c r="E10" s="39"/>
      <c r="F10" s="40" t="s">
        <v>170</v>
      </c>
      <c r="G10" s="40"/>
      <c r="H10" s="40"/>
      <c r="I10" s="40"/>
    </row>
    <row r="11" ht="16.5" spans="1:9">
      <c r="A11" s="17" t="s">
        <v>23</v>
      </c>
      <c r="B11" s="26" t="s">
        <v>24</v>
      </c>
      <c r="C11" s="26" t="s">
        <v>25</v>
      </c>
      <c r="D11" s="26" t="s">
        <v>26</v>
      </c>
      <c r="E11" s="26" t="s">
        <v>27</v>
      </c>
      <c r="F11" s="26" t="s">
        <v>28</v>
      </c>
      <c r="G11" s="26" t="s">
        <v>11</v>
      </c>
      <c r="H11" s="26" t="s">
        <v>13</v>
      </c>
      <c r="I11" s="33" t="s">
        <v>29</v>
      </c>
    </row>
    <row r="12" ht="16.5" spans="1:9">
      <c r="A12" s="27"/>
      <c r="B12" s="28" t="s">
        <v>30</v>
      </c>
      <c r="C12" s="29" t="s">
        <v>31</v>
      </c>
      <c r="D12" s="36" t="s">
        <v>171</v>
      </c>
      <c r="E12" s="30" t="s">
        <v>42</v>
      </c>
      <c r="F12" s="30" t="s">
        <v>42</v>
      </c>
      <c r="G12" s="30" t="s">
        <v>149</v>
      </c>
      <c r="H12" s="30" t="s">
        <v>149</v>
      </c>
      <c r="I12" s="30"/>
    </row>
    <row r="13" ht="16.5" spans="1:9">
      <c r="A13" s="27"/>
      <c r="B13" s="28" t="s">
        <v>30</v>
      </c>
      <c r="C13" s="29" t="s">
        <v>31</v>
      </c>
      <c r="D13" s="36" t="s">
        <v>172</v>
      </c>
      <c r="E13" s="30" t="s">
        <v>173</v>
      </c>
      <c r="F13" s="30" t="s">
        <v>173</v>
      </c>
      <c r="G13" s="30" t="s">
        <v>92</v>
      </c>
      <c r="H13" s="30" t="s">
        <v>92</v>
      </c>
      <c r="I13" s="30"/>
    </row>
    <row r="14" ht="16.5" spans="1:9">
      <c r="A14" s="27"/>
      <c r="B14" s="28" t="s">
        <v>30</v>
      </c>
      <c r="C14" s="29" t="s">
        <v>31</v>
      </c>
      <c r="D14" s="36" t="s">
        <v>174</v>
      </c>
      <c r="E14" s="30" t="s">
        <v>173</v>
      </c>
      <c r="F14" s="30" t="s">
        <v>173</v>
      </c>
      <c r="G14" s="30" t="s">
        <v>137</v>
      </c>
      <c r="H14" s="30" t="s">
        <v>137</v>
      </c>
      <c r="I14" s="30"/>
    </row>
    <row r="15" ht="16.5" spans="1:9">
      <c r="A15" s="27"/>
      <c r="B15" s="28" t="s">
        <v>30</v>
      </c>
      <c r="C15" s="29" t="s">
        <v>36</v>
      </c>
      <c r="D15" s="36" t="s">
        <v>175</v>
      </c>
      <c r="E15" s="30" t="s">
        <v>42</v>
      </c>
      <c r="F15" s="30" t="s">
        <v>42</v>
      </c>
      <c r="G15" s="30" t="s">
        <v>149</v>
      </c>
      <c r="H15" s="30" t="s">
        <v>149</v>
      </c>
      <c r="I15" s="30"/>
    </row>
    <row r="16" ht="16.5" spans="1:9">
      <c r="A16" s="27"/>
      <c r="B16" s="28" t="s">
        <v>30</v>
      </c>
      <c r="C16" s="29" t="s">
        <v>36</v>
      </c>
      <c r="D16" s="36" t="s">
        <v>155</v>
      </c>
      <c r="E16" s="30" t="s">
        <v>176</v>
      </c>
      <c r="F16" s="30" t="s">
        <v>177</v>
      </c>
      <c r="G16" s="30" t="s">
        <v>149</v>
      </c>
      <c r="H16" s="30" t="s">
        <v>149</v>
      </c>
      <c r="I16" s="30"/>
    </row>
    <row r="17" ht="16.5" spans="1:9">
      <c r="A17" s="27"/>
      <c r="B17" s="28" t="s">
        <v>30</v>
      </c>
      <c r="C17" s="29" t="s">
        <v>40</v>
      </c>
      <c r="D17" s="36" t="s">
        <v>178</v>
      </c>
      <c r="E17" s="30" t="s">
        <v>42</v>
      </c>
      <c r="F17" s="30" t="s">
        <v>42</v>
      </c>
      <c r="G17" s="30" t="s">
        <v>137</v>
      </c>
      <c r="H17" s="30" t="s">
        <v>137</v>
      </c>
      <c r="I17" s="30"/>
    </row>
    <row r="18" ht="33" spans="1:9">
      <c r="A18" s="27"/>
      <c r="B18" s="28" t="s">
        <v>30</v>
      </c>
      <c r="C18" s="29" t="s">
        <v>40</v>
      </c>
      <c r="D18" s="36" t="s">
        <v>179</v>
      </c>
      <c r="E18" s="30" t="s">
        <v>42</v>
      </c>
      <c r="F18" s="30" t="s">
        <v>42</v>
      </c>
      <c r="G18" s="30" t="s">
        <v>137</v>
      </c>
      <c r="H18" s="30" t="s">
        <v>137</v>
      </c>
      <c r="I18" s="30"/>
    </row>
    <row r="19" ht="16.5" spans="1:9">
      <c r="A19" s="27"/>
      <c r="B19" s="28" t="s">
        <v>30</v>
      </c>
      <c r="C19" s="29" t="s">
        <v>40</v>
      </c>
      <c r="D19" s="36" t="s">
        <v>180</v>
      </c>
      <c r="E19" s="30" t="s">
        <v>42</v>
      </c>
      <c r="F19" s="30" t="s">
        <v>42</v>
      </c>
      <c r="G19" s="30" t="s">
        <v>149</v>
      </c>
      <c r="H19" s="30" t="s">
        <v>149</v>
      </c>
      <c r="I19" s="30"/>
    </row>
    <row r="20" ht="16.5" spans="1:9">
      <c r="A20" s="27"/>
      <c r="B20" s="28" t="s">
        <v>30</v>
      </c>
      <c r="C20" s="29" t="s">
        <v>43</v>
      </c>
      <c r="D20" s="36" t="s">
        <v>44</v>
      </c>
      <c r="E20" s="30" t="s">
        <v>45</v>
      </c>
      <c r="F20" s="30" t="s">
        <v>160</v>
      </c>
      <c r="G20" s="30" t="s">
        <v>149</v>
      </c>
      <c r="H20" s="30" t="s">
        <v>149</v>
      </c>
      <c r="I20" s="30"/>
    </row>
    <row r="21" ht="33" spans="1:9">
      <c r="A21" s="27"/>
      <c r="B21" s="28" t="s">
        <v>46</v>
      </c>
      <c r="C21" s="29" t="s">
        <v>47</v>
      </c>
      <c r="D21" s="36" t="s">
        <v>161</v>
      </c>
      <c r="E21" s="30" t="s">
        <v>181</v>
      </c>
      <c r="F21" s="30" t="s">
        <v>181</v>
      </c>
      <c r="G21" s="30" t="s">
        <v>137</v>
      </c>
      <c r="H21" s="30" t="s">
        <v>137</v>
      </c>
      <c r="I21" s="30"/>
    </row>
    <row r="22" ht="16.5" spans="1:9">
      <c r="A22" s="27"/>
      <c r="B22" s="28" t="s">
        <v>46</v>
      </c>
      <c r="C22" s="29" t="s">
        <v>47</v>
      </c>
      <c r="D22" s="36" t="s">
        <v>182</v>
      </c>
      <c r="E22" s="30" t="s">
        <v>183</v>
      </c>
      <c r="F22" s="30" t="s">
        <v>183</v>
      </c>
      <c r="G22" s="30" t="s">
        <v>137</v>
      </c>
      <c r="H22" s="30" t="s">
        <v>137</v>
      </c>
      <c r="I22" s="30"/>
    </row>
    <row r="23" ht="33" spans="1:9">
      <c r="A23" s="27"/>
      <c r="B23" s="28" t="s">
        <v>46</v>
      </c>
      <c r="C23" s="29" t="s">
        <v>51</v>
      </c>
      <c r="D23" s="36" t="s">
        <v>184</v>
      </c>
      <c r="E23" s="30" t="s">
        <v>185</v>
      </c>
      <c r="F23" s="30" t="s">
        <v>185</v>
      </c>
      <c r="G23" s="30" t="s">
        <v>186</v>
      </c>
      <c r="H23" s="30" t="s">
        <v>186</v>
      </c>
      <c r="I23" s="30"/>
    </row>
    <row r="24" ht="16.5" spans="1:9">
      <c r="A24" s="27"/>
      <c r="B24" s="28" t="s">
        <v>46</v>
      </c>
      <c r="C24" s="29" t="s">
        <v>51</v>
      </c>
      <c r="D24" s="36" t="s">
        <v>187</v>
      </c>
      <c r="E24" s="30" t="s">
        <v>188</v>
      </c>
      <c r="F24" s="30" t="s">
        <v>188</v>
      </c>
      <c r="G24" s="30" t="s">
        <v>189</v>
      </c>
      <c r="H24" s="30" t="s">
        <v>189</v>
      </c>
      <c r="I24" s="30"/>
    </row>
    <row r="25" ht="16.5" spans="1:9">
      <c r="A25" s="27"/>
      <c r="B25" s="28" t="s">
        <v>46</v>
      </c>
      <c r="C25" s="29" t="s">
        <v>55</v>
      </c>
      <c r="D25" s="36" t="s">
        <v>74</v>
      </c>
      <c r="E25" s="30" t="s">
        <v>74</v>
      </c>
      <c r="F25" s="30" t="s">
        <v>74</v>
      </c>
      <c r="G25" s="30" t="s">
        <v>75</v>
      </c>
      <c r="H25" s="30" t="s">
        <v>75</v>
      </c>
      <c r="I25" s="30"/>
    </row>
    <row r="26" ht="16.5" spans="1:9">
      <c r="A26" s="27"/>
      <c r="B26" s="28" t="s">
        <v>46</v>
      </c>
      <c r="C26" s="29" t="s">
        <v>60</v>
      </c>
      <c r="D26" s="36" t="s">
        <v>104</v>
      </c>
      <c r="E26" s="30" t="s">
        <v>129</v>
      </c>
      <c r="F26" s="30" t="s">
        <v>151</v>
      </c>
      <c r="G26" s="30" t="s">
        <v>149</v>
      </c>
      <c r="H26" s="30" t="s">
        <v>149</v>
      </c>
      <c r="I26" s="30"/>
    </row>
    <row r="27" ht="16.5" spans="1:9">
      <c r="A27" s="27"/>
      <c r="B27" s="28" t="s">
        <v>46</v>
      </c>
      <c r="C27" s="29" t="s">
        <v>60</v>
      </c>
      <c r="D27" s="36" t="s">
        <v>190</v>
      </c>
      <c r="E27" s="30" t="s">
        <v>129</v>
      </c>
      <c r="F27" s="30" t="s">
        <v>151</v>
      </c>
      <c r="G27" s="30" t="s">
        <v>39</v>
      </c>
      <c r="H27" s="30" t="s">
        <v>39</v>
      </c>
      <c r="I27" s="30"/>
    </row>
    <row r="28" ht="16.5" spans="1:9">
      <c r="A28" s="30"/>
      <c r="B28" s="31" t="s">
        <v>64</v>
      </c>
      <c r="C28" s="31"/>
      <c r="D28" s="31"/>
      <c r="E28" s="31"/>
      <c r="F28" s="31"/>
      <c r="G28" s="30">
        <v>100</v>
      </c>
      <c r="H28" s="30">
        <f>I5+J5</f>
        <v>99.1</v>
      </c>
      <c r="I28" s="34" t="s">
        <v>16</v>
      </c>
    </row>
  </sheetData>
  <mergeCells count="26">
    <mergeCell ref="A1:I1"/>
    <mergeCell ref="B2:E2"/>
    <mergeCell ref="G2:I2"/>
    <mergeCell ref="B3:E3"/>
    <mergeCell ref="G3:I3"/>
    <mergeCell ref="B4:C4"/>
    <mergeCell ref="B5:C5"/>
    <mergeCell ref="B6:C6"/>
    <mergeCell ref="B7:C7"/>
    <mergeCell ref="B8:C8"/>
    <mergeCell ref="B9:E9"/>
    <mergeCell ref="F9:I9"/>
    <mergeCell ref="B10:E10"/>
    <mergeCell ref="F10:I10"/>
    <mergeCell ref="B28:F28"/>
    <mergeCell ref="A4:A8"/>
    <mergeCell ref="A9:A10"/>
    <mergeCell ref="A11:A27"/>
    <mergeCell ref="B12:B20"/>
    <mergeCell ref="B21:B27"/>
    <mergeCell ref="C12:C14"/>
    <mergeCell ref="C15:C16"/>
    <mergeCell ref="C17:C19"/>
    <mergeCell ref="C21:C22"/>
    <mergeCell ref="C23:C24"/>
    <mergeCell ref="C26:C2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0"/>
  <sheetViews>
    <sheetView topLeftCell="A7" workbookViewId="0">
      <selection activeCell="A1" sqref="A1:I1"/>
    </sheetView>
  </sheetViews>
  <sheetFormatPr defaultColWidth="9" defaultRowHeight="14.25"/>
  <cols>
    <col min="2" max="2" width="12.625" customWidth="1"/>
    <col min="3" max="3" width="15.625" customWidth="1"/>
    <col min="4" max="4" width="20.75" customWidth="1"/>
    <col min="5" max="6" width="12.625" customWidth="1"/>
    <col min="7" max="7" width="14.875" customWidth="1"/>
    <col min="8" max="8" width="12.25" customWidth="1"/>
    <col min="9" max="9" width="36.75" customWidth="1"/>
    <col min="10" max="10" width="9" hidden="1" customWidth="1"/>
  </cols>
  <sheetData>
    <row r="1" ht="21" spans="1:9">
      <c r="A1" s="1" t="s">
        <v>191</v>
      </c>
      <c r="B1" s="1"/>
      <c r="C1" s="1"/>
      <c r="D1" s="1"/>
      <c r="E1" s="1"/>
      <c r="F1" s="1"/>
      <c r="G1" s="1"/>
      <c r="H1" s="1"/>
      <c r="I1" s="1"/>
    </row>
    <row r="2" ht="16.5" spans="1:9">
      <c r="A2" s="2" t="s">
        <v>1</v>
      </c>
      <c r="B2" s="3" t="s">
        <v>192</v>
      </c>
      <c r="C2" s="4"/>
      <c r="D2" s="4"/>
      <c r="E2" s="5"/>
      <c r="F2" s="2" t="s">
        <v>3</v>
      </c>
      <c r="G2" s="6">
        <v>5680000</v>
      </c>
      <c r="H2" s="6"/>
      <c r="I2" s="6"/>
    </row>
    <row r="3" ht="16.5" spans="1:9">
      <c r="A3" s="2" t="s">
        <v>4</v>
      </c>
      <c r="B3" s="3" t="s">
        <v>5</v>
      </c>
      <c r="C3" s="4"/>
      <c r="D3" s="4"/>
      <c r="E3" s="5"/>
      <c r="F3" s="2" t="s">
        <v>6</v>
      </c>
      <c r="G3" s="6"/>
      <c r="H3" s="6"/>
      <c r="I3" s="6"/>
    </row>
    <row r="4" ht="16.5" spans="1:9">
      <c r="A4" s="7" t="s">
        <v>7</v>
      </c>
      <c r="B4" s="8"/>
      <c r="C4" s="8"/>
      <c r="D4" s="9" t="s">
        <v>8</v>
      </c>
      <c r="E4" s="9" t="s">
        <v>9</v>
      </c>
      <c r="F4" s="9" t="s">
        <v>10</v>
      </c>
      <c r="G4" s="9" t="s">
        <v>11</v>
      </c>
      <c r="H4" s="9" t="s">
        <v>12</v>
      </c>
      <c r="I4" s="9" t="s">
        <v>13</v>
      </c>
    </row>
    <row r="5" ht="16.5" spans="1:10">
      <c r="A5" s="10"/>
      <c r="B5" s="9" t="s">
        <v>14</v>
      </c>
      <c r="C5" s="9"/>
      <c r="D5" s="11">
        <v>1800000</v>
      </c>
      <c r="E5" s="11">
        <v>2080000</v>
      </c>
      <c r="F5" s="11">
        <v>1875669.37</v>
      </c>
      <c r="G5" s="12">
        <v>10</v>
      </c>
      <c r="H5" s="11">
        <f>IF(AND(E5=0,F5=0),1,IF(E5=0,0,ROUND(F5/E5,2)))</f>
        <v>0.9</v>
      </c>
      <c r="I5" s="11">
        <f>ROUND(H5*G5,2)</f>
        <v>9</v>
      </c>
      <c r="J5" s="32">
        <v>90</v>
      </c>
    </row>
    <row r="6" ht="16.5" spans="1:9">
      <c r="A6" s="10"/>
      <c r="B6" s="13" t="s">
        <v>15</v>
      </c>
      <c r="C6" s="14"/>
      <c r="D6" s="11">
        <v>1800000</v>
      </c>
      <c r="E6" s="11">
        <v>2080000</v>
      </c>
      <c r="F6" s="11">
        <v>1875669.37</v>
      </c>
      <c r="G6" s="6" t="s">
        <v>16</v>
      </c>
      <c r="H6" s="11">
        <f t="shared" ref="H6:H8" si="0">IF(E6=0,0,ROUND(F6/E6,2))</f>
        <v>0.9</v>
      </c>
      <c r="I6" s="6" t="s">
        <v>16</v>
      </c>
    </row>
    <row r="7" ht="16.5" spans="1:9">
      <c r="A7" s="10"/>
      <c r="B7" s="13" t="s">
        <v>17</v>
      </c>
      <c r="C7" s="14"/>
      <c r="D7" s="11">
        <v>0</v>
      </c>
      <c r="E7" s="11">
        <v>0</v>
      </c>
      <c r="F7" s="11">
        <v>0</v>
      </c>
      <c r="G7" s="6" t="s">
        <v>16</v>
      </c>
      <c r="H7" s="11">
        <f t="shared" si="0"/>
        <v>0</v>
      </c>
      <c r="I7" s="6" t="s">
        <v>16</v>
      </c>
    </row>
    <row r="8" ht="16.5" spans="1:9">
      <c r="A8" s="15"/>
      <c r="B8" s="16" t="s">
        <v>18</v>
      </c>
      <c r="C8" s="16"/>
      <c r="D8" s="11">
        <f>D5-D6-D7</f>
        <v>0</v>
      </c>
      <c r="E8" s="11">
        <f>E5-E6-E7</f>
        <v>0</v>
      </c>
      <c r="F8" s="11">
        <f>F5-F6-F7</f>
        <v>0</v>
      </c>
      <c r="G8" s="6" t="s">
        <v>16</v>
      </c>
      <c r="H8" s="11">
        <f t="shared" si="0"/>
        <v>0</v>
      </c>
      <c r="I8" s="6" t="s">
        <v>16</v>
      </c>
    </row>
    <row r="9" ht="16.5" spans="1:9">
      <c r="A9" s="17" t="s">
        <v>19</v>
      </c>
      <c r="B9" s="18" t="s">
        <v>20</v>
      </c>
      <c r="C9" s="19"/>
      <c r="D9" s="19"/>
      <c r="E9" s="20"/>
      <c r="F9" s="21" t="s">
        <v>21</v>
      </c>
      <c r="G9" s="21"/>
      <c r="H9" s="21"/>
      <c r="I9" s="21"/>
    </row>
    <row r="10" ht="189" customHeight="1" spans="1:9">
      <c r="A10" s="17"/>
      <c r="B10" s="37" t="s">
        <v>193</v>
      </c>
      <c r="C10" s="38"/>
      <c r="D10" s="38"/>
      <c r="E10" s="39"/>
      <c r="F10" s="40" t="s">
        <v>194</v>
      </c>
      <c r="G10" s="40"/>
      <c r="H10" s="40"/>
      <c r="I10" s="40"/>
    </row>
    <row r="11" ht="16.5" spans="1:9">
      <c r="A11" s="17" t="s">
        <v>23</v>
      </c>
      <c r="B11" s="26" t="s">
        <v>24</v>
      </c>
      <c r="C11" s="26" t="s">
        <v>25</v>
      </c>
      <c r="D11" s="26" t="s">
        <v>26</v>
      </c>
      <c r="E11" s="26" t="s">
        <v>27</v>
      </c>
      <c r="F11" s="26" t="s">
        <v>28</v>
      </c>
      <c r="G11" s="26" t="s">
        <v>11</v>
      </c>
      <c r="H11" s="26" t="s">
        <v>13</v>
      </c>
      <c r="I11" s="33" t="s">
        <v>29</v>
      </c>
    </row>
    <row r="12" ht="66" spans="1:9">
      <c r="A12" s="27"/>
      <c r="B12" s="28" t="s">
        <v>30</v>
      </c>
      <c r="C12" s="42" t="s">
        <v>31</v>
      </c>
      <c r="D12" s="36" t="s">
        <v>195</v>
      </c>
      <c r="E12" s="36" t="s">
        <v>196</v>
      </c>
      <c r="F12" s="36" t="s">
        <v>197</v>
      </c>
      <c r="G12" s="36" t="s">
        <v>39</v>
      </c>
      <c r="H12" s="36" t="s">
        <v>92</v>
      </c>
      <c r="I12" s="36" t="s">
        <v>198</v>
      </c>
    </row>
    <row r="13" ht="16.5" spans="1:9">
      <c r="A13" s="27"/>
      <c r="B13" s="28" t="s">
        <v>30</v>
      </c>
      <c r="C13" s="42" t="s">
        <v>36</v>
      </c>
      <c r="D13" s="36" t="s">
        <v>199</v>
      </c>
      <c r="E13" s="36" t="s">
        <v>200</v>
      </c>
      <c r="F13" s="36" t="s">
        <v>200</v>
      </c>
      <c r="G13" s="36" t="s">
        <v>35</v>
      </c>
      <c r="H13" s="36" t="s">
        <v>35</v>
      </c>
      <c r="I13" s="30"/>
    </row>
    <row r="14" ht="16.5" spans="1:9">
      <c r="A14" s="27"/>
      <c r="B14" s="28" t="s">
        <v>30</v>
      </c>
      <c r="C14" s="42" t="s">
        <v>40</v>
      </c>
      <c r="D14" s="36" t="s">
        <v>201</v>
      </c>
      <c r="E14" s="36" t="s">
        <v>42</v>
      </c>
      <c r="F14" s="36" t="s">
        <v>42</v>
      </c>
      <c r="G14" s="36" t="s">
        <v>35</v>
      </c>
      <c r="H14" s="36" t="s">
        <v>35</v>
      </c>
      <c r="I14" s="30"/>
    </row>
    <row r="15" ht="16.5" spans="1:9">
      <c r="A15" s="27"/>
      <c r="B15" s="28" t="s">
        <v>30</v>
      </c>
      <c r="C15" s="42" t="s">
        <v>43</v>
      </c>
      <c r="D15" s="36" t="s">
        <v>44</v>
      </c>
      <c r="E15" s="36" t="s">
        <v>45</v>
      </c>
      <c r="F15" s="36" t="s">
        <v>102</v>
      </c>
      <c r="G15" s="36" t="s">
        <v>39</v>
      </c>
      <c r="H15" s="36" t="s">
        <v>39</v>
      </c>
      <c r="I15" s="30"/>
    </row>
    <row r="16" ht="16.5" spans="1:9">
      <c r="A16" s="27"/>
      <c r="B16" s="28" t="s">
        <v>46</v>
      </c>
      <c r="C16" s="42" t="s">
        <v>47</v>
      </c>
      <c r="D16" s="36" t="s">
        <v>74</v>
      </c>
      <c r="E16" s="36" t="s">
        <v>74</v>
      </c>
      <c r="F16" s="36" t="s">
        <v>74</v>
      </c>
      <c r="G16" s="36" t="s">
        <v>75</v>
      </c>
      <c r="H16" s="36" t="s">
        <v>75</v>
      </c>
      <c r="I16" s="30"/>
    </row>
    <row r="17" ht="16.5" spans="1:9">
      <c r="A17" s="27"/>
      <c r="B17" s="28" t="s">
        <v>46</v>
      </c>
      <c r="C17" s="42" t="s">
        <v>51</v>
      </c>
      <c r="D17" s="36" t="s">
        <v>202</v>
      </c>
      <c r="E17" s="36" t="s">
        <v>203</v>
      </c>
      <c r="F17" s="36" t="s">
        <v>203</v>
      </c>
      <c r="G17" s="36" t="s">
        <v>50</v>
      </c>
      <c r="H17" s="36" t="s">
        <v>50</v>
      </c>
      <c r="I17" s="30"/>
    </row>
    <row r="18" ht="16.5" spans="1:9">
      <c r="A18" s="27"/>
      <c r="B18" s="28" t="s">
        <v>46</v>
      </c>
      <c r="C18" s="42" t="s">
        <v>55</v>
      </c>
      <c r="D18" s="36" t="s">
        <v>74</v>
      </c>
      <c r="E18" s="36" t="s">
        <v>74</v>
      </c>
      <c r="F18" s="36" t="s">
        <v>74</v>
      </c>
      <c r="G18" s="36" t="s">
        <v>75</v>
      </c>
      <c r="H18" s="36" t="s">
        <v>75</v>
      </c>
      <c r="I18" s="30"/>
    </row>
    <row r="19" ht="33" spans="1:9">
      <c r="A19" s="27"/>
      <c r="B19" s="28" t="s">
        <v>46</v>
      </c>
      <c r="C19" s="42" t="s">
        <v>60</v>
      </c>
      <c r="D19" s="36" t="s">
        <v>204</v>
      </c>
      <c r="E19" s="36" t="s">
        <v>151</v>
      </c>
      <c r="F19" s="36" t="s">
        <v>151</v>
      </c>
      <c r="G19" s="36" t="s">
        <v>50</v>
      </c>
      <c r="H19" s="36" t="s">
        <v>50</v>
      </c>
      <c r="I19" s="30"/>
    </row>
    <row r="20" ht="16.5" spans="1:9">
      <c r="A20" s="30"/>
      <c r="B20" s="31" t="s">
        <v>64</v>
      </c>
      <c r="C20" s="31"/>
      <c r="D20" s="31"/>
      <c r="E20" s="31"/>
      <c r="F20" s="31"/>
      <c r="G20" s="30">
        <v>100</v>
      </c>
      <c r="H20" s="30">
        <f>I5+J5</f>
        <v>99</v>
      </c>
      <c r="I20" s="34" t="s">
        <v>16</v>
      </c>
    </row>
  </sheetData>
  <mergeCells count="20">
    <mergeCell ref="A1:I1"/>
    <mergeCell ref="B2:E2"/>
    <mergeCell ref="G2:I2"/>
    <mergeCell ref="B3:E3"/>
    <mergeCell ref="G3:I3"/>
    <mergeCell ref="B4:C4"/>
    <mergeCell ref="B5:C5"/>
    <mergeCell ref="B6:C6"/>
    <mergeCell ref="B7:C7"/>
    <mergeCell ref="B8:C8"/>
    <mergeCell ref="B9:E9"/>
    <mergeCell ref="F9:I9"/>
    <mergeCell ref="B10:E10"/>
    <mergeCell ref="F10:I10"/>
    <mergeCell ref="B20:F20"/>
    <mergeCell ref="A4:A8"/>
    <mergeCell ref="A9:A10"/>
    <mergeCell ref="A11:A19"/>
    <mergeCell ref="B12:B15"/>
    <mergeCell ref="B16:B19"/>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17</vt:i4>
      </vt:variant>
    </vt:vector>
  </HeadingPairs>
  <TitlesOfParts>
    <vt:vector size="17" baseType="lpstr">
      <vt:lpstr>产业发展专项资金</vt:lpstr>
      <vt:lpstr>产业改建</vt:lpstr>
      <vt:lpstr>购置费</vt:lpstr>
      <vt:lpstr>2020年国家高新技术企业认定奖补资金</vt:lpstr>
      <vt:lpstr>技术平台运营</vt:lpstr>
      <vt:lpstr>科创资源管理</vt:lpstr>
      <vt:lpstr>科技扶持</vt:lpstr>
      <vt:lpstr>科技交流合作</vt:lpstr>
      <vt:lpstr>科普活动</vt:lpstr>
      <vt:lpstr>科研空间经费</vt:lpstr>
      <vt:lpstr>离退休干部慰问金</vt:lpstr>
      <vt:lpstr>修缮费</vt:lpstr>
      <vt:lpstr>一般管理事务</vt:lpstr>
      <vt:lpstr>疫情防控</vt:lpstr>
      <vt:lpstr>英才荟专项经费</vt:lpstr>
      <vt:lpstr>预算准备金</vt:lpstr>
      <vt:lpstr>专项业务</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18138</cp:lastModifiedBy>
  <dcterms:created xsi:type="dcterms:W3CDTF">2015-06-05T18:19:00Z</dcterms:created>
  <dcterms:modified xsi:type="dcterms:W3CDTF">2023-11-09T09:35:14Z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ICV">
    <vt:lpwstr>25130DE591BB4158A48B0B55D545BA3B_13</vt:lpwstr>
  </property>
</Properties>
</file>