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tabRatio="754" firstSheet="1"/>
  </bookViews>
  <sheets>
    <sheet name="2025年市对区转移支付-教育费附加" sheetId="3" r:id="rId1"/>
    <sheet name="购买服务" sheetId="4" r:id="rId2"/>
    <sheet name="教学保障经费" sheetId="5" r:id="rId3"/>
    <sheet name="教学教研" sheetId="6" r:id="rId4"/>
    <sheet name="劳务派遣经费" sheetId="7" r:id="rId5"/>
    <sheet name="设施设备购置" sheetId="8" r:id="rId6"/>
    <sheet name="维修维护费" sheetId="9" r:id="rId7"/>
    <sheet name="学生经费" sheetId="10" r:id="rId8"/>
    <sheet name="综合管理经费" sheetId="11"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<sst xmlns="http://schemas.openxmlformats.org/spreadsheetml/2006/main" count="931" uniqueCount="271">
  <si>
    <t>二级项目支出绩效目标申报表</t>
  </si>
  <si>
    <t>项目编码：</t>
  </si>
  <si>
    <t>440304251183101001689</t>
  </si>
  <si>
    <t>项目名称：</t>
  </si>
  <si>
    <t>2025年市对区转移支付-教育费附加</t>
  </si>
  <si>
    <t>申请单位：</t>
  </si>
  <si>
    <t>深圳市福田区西交利物浦大学基础教育集团外国语高级中学</t>
  </si>
  <si>
    <t>一级预算单位：</t>
  </si>
  <si>
    <t>深圳市福田区教育局（本级）</t>
  </si>
  <si>
    <t>实施期限：</t>
  </si>
  <si>
    <t>3</t>
  </si>
  <si>
    <t>项目类型：</t>
  </si>
  <si>
    <t>31 履职类项目</t>
  </si>
  <si>
    <t>是否新增项目：</t>
  </si>
  <si>
    <t>否</t>
  </si>
  <si>
    <t>分配方式：</t>
  </si>
  <si>
    <t>因素法和项目法</t>
  </si>
  <si>
    <t>项目总金额（中期规划，万元）：</t>
  </si>
  <si>
    <t>本年度项目金额（万元）：</t>
  </si>
  <si>
    <t>政策依据：</t>
  </si>
  <si>
    <t xml:space="preserve">"主要用于房屋工程类修缮改造支出"			
</t>
  </si>
  <si>
    <t>测算依据：</t>
  </si>
  <si>
    <t>年度目标：</t>
  </si>
  <si>
    <t>通过及时完成维修维护、设备购置、教辅资料购置、教学教研活动开展、物业管理等项目，保障我校各项工作的正常运行。</t>
  </si>
  <si>
    <t>长期目标（跨度多年的项目需填）：</t>
  </si>
  <si>
    <t>一级指标</t>
  </si>
  <si>
    <t>二级指标</t>
  </si>
  <si>
    <t>三级指标</t>
  </si>
  <si>
    <t>指标值</t>
  </si>
  <si>
    <t>指标解释</t>
  </si>
  <si>
    <t>产出指标</t>
  </si>
  <si>
    <t>*数量指标</t>
  </si>
  <si>
    <t>项目工作完成率</t>
  </si>
  <si>
    <t>考察各项工作完成情况。</t>
  </si>
  <si>
    <t>*质量指标</t>
  </si>
  <si>
    <t>项目实施达标率</t>
  </si>
  <si>
    <t>考察各项工作的达标情况。</t>
  </si>
  <si>
    <t>*时效指标</t>
  </si>
  <si>
    <t>项目实施及时率</t>
  </si>
  <si>
    <t>考察各项工作完成进度。</t>
  </si>
  <si>
    <t>*成本指标</t>
  </si>
  <si>
    <t>成本控制率</t>
  </si>
  <si>
    <t>90%-100%</t>
  </si>
  <si>
    <t>考察当年度项目费用是否控制在年初预算的90%-100%范围内，未出现超预算情况。成本控制率=（实际成本/计划成本）*100%。</t>
  </si>
  <si>
    <t>效益指标</t>
  </si>
  <si>
    <t>经济效益指标</t>
  </si>
  <si>
    <t>不适用</t>
  </si>
  <si>
    <t>*社会效益指标</t>
  </si>
  <si>
    <t>保障正常教学工作正常开展</t>
  </si>
  <si>
    <t>有效保障</t>
  </si>
  <si>
    <t>考察项目的实施是否有效保障教学工作正常开展情况。</t>
  </si>
  <si>
    <t>有责重大安全事故发生次数</t>
  </si>
  <si>
    <t>0次</t>
  </si>
  <si>
    <t>考察通过项目实施，是否有效避免重大安全事故发生情况。</t>
  </si>
  <si>
    <t>设计功能实现率</t>
  </si>
  <si>
    <t>考察维修工程设计功能实现程度。</t>
  </si>
  <si>
    <t>生态效益指标</t>
  </si>
  <si>
    <t>可持续影响指标</t>
  </si>
  <si>
    <t>满意度指标</t>
  </si>
  <si>
    <t>*服务对象满意度指标</t>
  </si>
  <si>
    <t>学生满意度</t>
  </si>
  <si>
    <t>≥90%</t>
  </si>
  <si>
    <t>考察学生对校舍场馆维修工程工作的认可程度。</t>
  </si>
  <si>
    <t>教师满意度</t>
  </si>
  <si>
    <t>考察教师对校舍场馆维修工程工作的认可程度。</t>
  </si>
  <si>
    <t>其他满意度指标</t>
  </si>
  <si>
    <t>440304241183100501209</t>
  </si>
  <si>
    <t>购买服务</t>
  </si>
  <si>
    <t>深圳市福田区外国语高级中学</t>
  </si>
  <si>
    <t>补充购买服务费用
1.关于印发《关于加强福田区机关事业单位辅助人员管理的实施意见（试行）》及配套工作方案的通知
2.福田区公办中小学向社会力量购买服务实施细则</t>
  </si>
  <si>
    <t>通过及时招聘购买教育服务教师33人、教辅人员及后勤人员8人、招聘外教2人、学生宿舍管理服务人员12人、非在编班主任6人，保证招聘教师资质达标率、招聘外教资质达标率及非在编班主任补贴应补尽补率达到100%，实现弥补学校教师数量不足、控制本校教师流动率及减轻校内教师教育负担的目标。</t>
  </si>
  <si>
    <t>购买教育服务教师数量</t>
  </si>
  <si>
    <t>33人</t>
  </si>
  <si>
    <t>考察购买教育服务教师数量情况。</t>
  </si>
  <si>
    <t>教辅人员及后勤人员数量</t>
  </si>
  <si>
    <t>8人</t>
  </si>
  <si>
    <t>考察教辅人员及后勤人员数量情况。</t>
  </si>
  <si>
    <t>招聘外教数量</t>
  </si>
  <si>
    <t>2人</t>
  </si>
  <si>
    <t>考察招聘外教数量。</t>
  </si>
  <si>
    <t>学生宿舍管理服务人员</t>
  </si>
  <si>
    <t>12人</t>
  </si>
  <si>
    <t>考察学生宿舍管理服务人员情况。</t>
  </si>
  <si>
    <t>非在编班主任人数</t>
  </si>
  <si>
    <t>6人</t>
  </si>
  <si>
    <t>考察非在编班主任人数情况。</t>
  </si>
  <si>
    <t>购买教育服务教师资质达标率</t>
  </si>
  <si>
    <t>考察购买教育服务教师资质达标情况</t>
  </si>
  <si>
    <t>招聘外教资质达标率</t>
  </si>
  <si>
    <t>考察招聘外教资质达标情况</t>
  </si>
  <si>
    <t>非在编班主任补贴应补尽补率</t>
  </si>
  <si>
    <t>考察学校招聘教师资质是否达到计划标准。</t>
  </si>
  <si>
    <t>非在编班主任补贴发放及时率</t>
  </si>
  <si>
    <t>考察购买教育服务人员工作时间是否按照按时上岗工作，有无延迟到岗或缺岗情况，购买教育服务人员到岗及时率=每月按时到岗购买教育服务人员数量/每月全部购买教育服务人员数量。</t>
  </si>
  <si>
    <t>购买教育服务人员到岗及时率</t>
  </si>
  <si>
    <t>考察学校招聘外教资质是否达到计划标准。</t>
  </si>
  <si>
    <t>弥补学校教师数量不足</t>
  </si>
  <si>
    <t>有效弥补</t>
  </si>
  <si>
    <t>考察项目开展是否有助于弥补学校教师数量不足。</t>
  </si>
  <si>
    <t>减轻校内教师教育负担</t>
  </si>
  <si>
    <t>有效减轻</t>
  </si>
  <si>
    <t>考察通过项目实施，是否减轻校内教师教育负担。</t>
  </si>
  <si>
    <t>专任教师（空编）配置达标率</t>
  </si>
  <si>
    <t>考察学校专任教师（空编）配置达标情况，按规定比例核定人员编制，不足部分（空编）通过购买教育服务解决。学校专任教师（空编）配置达标率=专任教师（空编）数量/专任教师（空编）标准人数。</t>
  </si>
  <si>
    <t>教辅人员及后勤人员配置达标率</t>
  </si>
  <si>
    <t>考察学校教辅人员及后勤人员配置达标情况。</t>
  </si>
  <si>
    <t>教师每周课时超标率</t>
  </si>
  <si>
    <t>0</t>
  </si>
  <si>
    <t>考察通过购买教育服务人员，学校整体专任教师平均每周课时数情况。其中国家规定教师每周课时量：普通高中教师每周工作量10-14节；初中教师每周工作量12-16节；小学教师每周工作量14-18节。</t>
  </si>
  <si>
    <t>教师流动率</t>
  </si>
  <si>
    <t>≤10%</t>
  </si>
  <si>
    <t>考察项目开展是否控制教师流动率。</t>
  </si>
  <si>
    <t>考察学生对购买教育服务的满意度情况。</t>
  </si>
  <si>
    <t>440304241183100504083</t>
  </si>
  <si>
    <t>教学保障经费</t>
  </si>
  <si>
    <t xml:space="preserve">用于聘请保安人员支出
</t>
  </si>
  <si>
    <t>通过购买安保服务，确保安保人员资质达标率达到100%，保障校园安全。</t>
  </si>
  <si>
    <t>安保人员数量</t>
  </si>
  <si>
    <t>23人</t>
  </si>
  <si>
    <t>考察安保人员数量情况。</t>
  </si>
  <si>
    <t>安保人员资质达标率</t>
  </si>
  <si>
    <t>考察安保人员资质达标情况。</t>
  </si>
  <si>
    <t>支付安保人员费用</t>
  </si>
  <si>
    <t>每月</t>
  </si>
  <si>
    <t>及时支付安保人员费用</t>
  </si>
  <si>
    <t>考察学生的满意度情况。</t>
  </si>
  <si>
    <t/>
  </si>
  <si>
    <t>440304251183100501729</t>
  </si>
  <si>
    <t>教学教研</t>
  </si>
  <si>
    <t xml:space="preserve">《深圳市市级机关培训费管理办法》的通知、《中小学教师继续教育规定》
</t>
  </si>
  <si>
    <t>通过及时开展高中节假日补课及晚修、多次教学活动、多次新教师、中青年以及班主任培训、教科研奖励多人，保证教科研资助应补尽补率、补助发放准确率、各学科教学以及学校教育活动参与率均达到100%，实现满足学生多元化发展需求、提高教师教学水平及教学及教育活动意外事故0发生的目标。</t>
  </si>
  <si>
    <t>各学科教学活动开展次数</t>
  </si>
  <si>
    <t>50次</t>
  </si>
  <si>
    <t>考察各学科教学活动开展情况。</t>
  </si>
  <si>
    <t>教师培训场次</t>
  </si>
  <si>
    <t>10场</t>
  </si>
  <si>
    <t>考察教师培训开展开展情况。</t>
  </si>
  <si>
    <t>参与高中节假日补课及晚修学生人数</t>
  </si>
  <si>
    <t>2081人</t>
  </si>
  <si>
    <t>考察参与高中节假日补课及晚修学生人数</t>
  </si>
  <si>
    <t>各科教学/教育活动参与率</t>
  </si>
  <si>
    <t>≥98%</t>
  </si>
  <si>
    <t>考察各科教学/教育活动参与情况是否达到预期目标。</t>
  </si>
  <si>
    <t>教科研资助应补尽补率</t>
  </si>
  <si>
    <t>考察教科研资助资金是否应补尽补。</t>
  </si>
  <si>
    <t>补助发放准确率</t>
  </si>
  <si>
    <t>考察补助发放准确情况。</t>
  </si>
  <si>
    <t>培训参与率</t>
  </si>
  <si>
    <t>≥100%</t>
  </si>
  <si>
    <t>考察举办的培训参与情况。</t>
  </si>
  <si>
    <t>补助发放及时率</t>
  </si>
  <si>
    <t>考察补助发放是否及时。</t>
  </si>
  <si>
    <t>提高教师教学水平</t>
  </si>
  <si>
    <t>提高</t>
  </si>
  <si>
    <t>考察教师培训工作是否有效提高教师教学水平。</t>
  </si>
  <si>
    <t>活动期间安全事故数</t>
  </si>
  <si>
    <t>考察项目开展是否能保障师生安全，保证不发生意外事故。</t>
  </si>
  <si>
    <t>学生多元化发展需求满足率</t>
  </si>
  <si>
    <t>考察项目开展是否有助于满足学生多元化发展需求。</t>
  </si>
  <si>
    <t>考察教师对项目实施的满意度情况。</t>
  </si>
  <si>
    <t>440304251183100501779</t>
  </si>
  <si>
    <t>劳务派遣经费</t>
  </si>
  <si>
    <t xml:space="preserve">"1.关于印发《关于加强福田区机关事业单位辅助人员管理的实施意见（试行）》及配套工作方案的通知
2.福田区公办中小学向社会力量购买服务实施细则（暂行）"
"1.深圳市事业单位绩效工资制度实施方案
2.《市政府六届一百八十三次常务会议纪要》"
</t>
  </si>
  <si>
    <t>根据实际项目情况支付</t>
  </si>
  <si>
    <t>通过及时招聘劳务派遣教辅职工2人，保证劳务派遣教辅职工资质达标率达到100%，实现提高劳务派遣教辅职工工作积极性的目标。</t>
  </si>
  <si>
    <t>劳务派遣教辅职工人数</t>
  </si>
  <si>
    <t>考察劳务派遣教辅职工人数是否与计划一致。</t>
  </si>
  <si>
    <t>劳务派遣教辅职工资质达标率</t>
  </si>
  <si>
    <t>考察劳务派遣教辅职工资质达标情况。</t>
  </si>
  <si>
    <t>劳务派遣教辅职工聘用及时率</t>
  </si>
  <si>
    <t>考察劳务派遣教辅职工及时聘用。</t>
  </si>
  <si>
    <t>提高劳务派遣教辅职工工作积极性</t>
  </si>
  <si>
    <t>考察通过项目开展是否提高劳务派遣教辅职工工作积极性。</t>
  </si>
  <si>
    <t>440304251183100501749</t>
  </si>
  <si>
    <t>设施设备购置</t>
  </si>
  <si>
    <t xml:space="preserve">1.深圳市财政局关于印发《深圳市2023-2024年政府集中采购目录及限额标准》的通知（深财购[2023]2号）
2.福田区教育局关于印发《福田区教育系统事业单位自行采购管理办法》的通知（福教【2023】14号）
3.《政府采购需求管理办法》
4.《深圳市普通高中学校设备设施配置标准》"
5.《深圳市财政委员会关于印发&lt;深圳市市直机关办公家具配置标准&gt;的通知》
</t>
  </si>
  <si>
    <t>根据实际项目需求支出</t>
  </si>
  <si>
    <t>通过及时购置多个办公设备，保证设备购置质量达标率达到100%，保证设备投入使用率、设备故障率达到预期目标。</t>
  </si>
  <si>
    <t>购置办公设备数量</t>
  </si>
  <si>
    <t>根据实际需求</t>
  </si>
  <si>
    <t>考察办公设备购置数量是否与计划一致。</t>
  </si>
  <si>
    <t>设备质量达标率</t>
  </si>
  <si>
    <t>考察购置设备的质量情况。</t>
  </si>
  <si>
    <t>办公设备购置及时性</t>
  </si>
  <si>
    <t>及时</t>
  </si>
  <si>
    <t>考察是否及时购置办公设备。</t>
  </si>
  <si>
    <t>设备投入使用率</t>
  </si>
  <si>
    <t>考察设备投入使用情况。</t>
  </si>
  <si>
    <t>设备故障率</t>
  </si>
  <si>
    <t>≤5%</t>
  </si>
  <si>
    <t>考察设备故障情况。</t>
  </si>
  <si>
    <t>考察学生对办公设备的满意情况。</t>
  </si>
  <si>
    <t>考察教师对办公设备的满意情况。</t>
  </si>
  <si>
    <t>440304251183100501757</t>
  </si>
  <si>
    <t>维修维护费</t>
  </si>
  <si>
    <t>主要用于房屋工程类修缮改造支出</t>
  </si>
  <si>
    <t>通过及时完成维修43553㎡，维修工程1项维修工作，保证工程验收合规，保证设计单位资质达标率、施工单位资质达标率、办公设备维修维护合格率均达100%，确保维修工程造价合理，保障维修工程设计功能实现率达100%，学生和教师的满意度达90%及以上，从而保障正常教学工作正常开展，避免重大安全事故的发生。</t>
  </si>
  <si>
    <t>办公设备维修维护完成率</t>
  </si>
  <si>
    <t>考察办公设备维修维护完成情况。</t>
  </si>
  <si>
    <t>校舍维修工程数</t>
  </si>
  <si>
    <t>1项</t>
  </si>
  <si>
    <t>考察校舍维修的工程数量。</t>
  </si>
  <si>
    <t>校舍维修面积</t>
  </si>
  <si>
    <t>43552.48㎡</t>
  </si>
  <si>
    <t>考察校舍维修的面积。</t>
  </si>
  <si>
    <t>校舍维修工作完成率</t>
  </si>
  <si>
    <t>考察校舍维修工作完成情况。</t>
  </si>
  <si>
    <t>施工单位资质达标率</t>
  </si>
  <si>
    <t>考察维修工程的施工单位资质。</t>
  </si>
  <si>
    <t>工程验收合格率</t>
  </si>
  <si>
    <t>考察维修工程的验收情况。</t>
  </si>
  <si>
    <t>设计单位资质达标率</t>
  </si>
  <si>
    <t>考察维修工程的设计单位资质。</t>
  </si>
  <si>
    <t>办公设备维修维护合格率</t>
  </si>
  <si>
    <t>考察办公设备维修维护合格情况。</t>
  </si>
  <si>
    <t>工程竣工验收及时率</t>
  </si>
  <si>
    <t>考察维修工程竣工验收进度。</t>
  </si>
  <si>
    <t>办公设备维修维护及时性</t>
  </si>
  <si>
    <t>24小时内</t>
  </si>
  <si>
    <t>考察办公设备是否在规定时间内及时维修维护。</t>
  </si>
  <si>
    <t>440304251183100501741</t>
  </si>
  <si>
    <t>学生经费</t>
  </si>
  <si>
    <t xml:space="preserve">《深圳市教育局 深圳市卫生健康委员会 深圳市财政局 深圳市发展改革委员会关于新增中小学生结核病健康体检工作的通知》（深教[2019]144号）
</t>
  </si>
  <si>
    <t xml:space="preserve">小一、初一入学新生结核病健康体检收费平均3.5元/人，高一入学新生结核病健康体检平均26.3元/人，高二年级结核病健康体检平均91.2元/人。
</t>
  </si>
  <si>
    <t>通过及时发放学生补贴经费2081人、学生体检参与2081人、学生体测参与2081人，保证学生补贴经费发放准确率、学生体检覆盖率达到100%、学生体测达标率达到95%、学生体测覆盖率达到100%，实现减轻家长教育负担、了解学生身体健康状况的目标。</t>
  </si>
  <si>
    <t>学生补贴经费发放人数</t>
  </si>
  <si>
    <t>考察学生补贴经费发放人数是否与计划相匹配。</t>
  </si>
  <si>
    <t>学生体检参与人数</t>
  </si>
  <si>
    <t>考察学生体检参与人数是否与计划相匹配。</t>
  </si>
  <si>
    <t>学生体测参与人数</t>
  </si>
  <si>
    <t>考察学生体测参与人数是否与计划相匹配。</t>
  </si>
  <si>
    <t>学生补贴经费发放准确率</t>
  </si>
  <si>
    <t>考察学生补贴经费发放是否准确。</t>
  </si>
  <si>
    <t>学生体检覆盖率</t>
  </si>
  <si>
    <t>考察学生体检覆盖率是否达计划标准。</t>
  </si>
  <si>
    <t>学生体测达标率</t>
  </si>
  <si>
    <t>≥95%</t>
  </si>
  <si>
    <t>考察学生体测成绩达标情况是否符合相关标准，体现本校学生身体素质。</t>
  </si>
  <si>
    <t>学生体测覆盖率</t>
  </si>
  <si>
    <t>考察学生体测覆盖率是否达计划标准。</t>
  </si>
  <si>
    <t>学生体测开展及时性</t>
  </si>
  <si>
    <t>12月31日前</t>
  </si>
  <si>
    <t>考察学生体测是否及时开展。</t>
  </si>
  <si>
    <t>学生补贴经费发放及时率</t>
  </si>
  <si>
    <t>考察学生补贴经费是否及时发放。</t>
  </si>
  <si>
    <t>学生体检开展及时性</t>
  </si>
  <si>
    <t>考察学生体检是否及时开展。</t>
  </si>
  <si>
    <t>学生补贴经费标准</t>
  </si>
  <si>
    <t>2262元/学生</t>
  </si>
  <si>
    <t>考察学生补贴经费是否达计划标准。</t>
  </si>
  <si>
    <t>减轻家长教育负担</t>
  </si>
  <si>
    <t>减轻</t>
  </si>
  <si>
    <t>考察项目的实施是否有助于减轻家长教育负担。</t>
  </si>
  <si>
    <t>了解学生身体健康状况</t>
  </si>
  <si>
    <t>了解</t>
  </si>
  <si>
    <t>考察项目的实施是否有助于了解学生身体健康状况。</t>
  </si>
  <si>
    <t>学生家长满意度</t>
  </si>
  <si>
    <t>考察学生家长对项目开展的满意程度。</t>
  </si>
  <si>
    <t>440304241183100504084</t>
  </si>
  <si>
    <t>综合管理经费</t>
  </si>
  <si>
    <t xml:space="preserve">用于水电费、排污费、垃圾处理费支出
</t>
  </si>
  <si>
    <t>保障日常工作正常开展（电费）。</t>
  </si>
  <si>
    <t>电使用面积</t>
  </si>
  <si>
    <t>考察电使用面积。</t>
  </si>
  <si>
    <t>电达标率</t>
  </si>
  <si>
    <t>考察电达标情况。</t>
  </si>
  <si>
    <t>电费用支付及时性</t>
  </si>
  <si>
    <t>考察是否及时支付电费用</t>
  </si>
  <si>
    <t>保障日常工作正常开展</t>
  </si>
  <si>
    <t>保障</t>
  </si>
  <si>
    <t>考察项目实施对日常工作正常开展是否有保障作用。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</si>
</sst>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0"/>
      <color theme="1"/>
      <name val="Arial"/>
      <charset val="134"/>
    </font>
    <font>
      <sz val="11"/>
      <color theme="1"/>
      <name val="等线"/>
      <charset val="134"/>
      <scheme val="minor"/>
    </font>
    <font>
      <b/>
      <sz val="20"/>
      <name val="等线"/>
      <charset val="134"/>
      <scheme val="minor"/>
    </font>
    <font>
      <sz val="11"/>
      <name val="等线"/>
      <charset val="134"/>
      <scheme val="minor"/>
    </font>
    <font>
      <sz val="11"/>
      <color rgb="FFFF0000"/>
      <name val="等线"/>
      <charset val="134"/>
      <scheme val="minor"/>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u/>
      <sz val="10"/>
      <color rgb="FF0000FF"/>
      <name val="Arial"/>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5"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7"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4" fillId="3" borderId="9" applyNumberFormat="0" applyAlignment="0" applyProtection="0">
      <alignment vertical="center"/>
    </xf>
    <xf numFmtId="0" fontId="15" fillId="4" borderId="10" applyNumberFormat="0" applyAlignment="0" applyProtection="0">
      <alignment vertical="center"/>
    </xf>
    <xf numFmtId="0" fontId="16" fillId="4" borderId="9" applyNumberFormat="0" applyAlignment="0" applyProtection="0">
      <alignment vertical="center"/>
    </xf>
    <xf numFmtId="0" fontId="17" fillId="5" borderId="11" applyNumberFormat="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0" fillId="0" borderId="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xf numFmtId="0" fontId="25" fillId="0" borderId="0" applyNumberFormat="0" applyFill="0" applyBorder="0" applyAlignment="0" applyProtection="0"/>
  </cellStyleXfs>
  <cellXfs count="27">
    <xf numFmtId="0" fontId="0" fillId="0" borderId="0" xfId="49"/>
    <xf numFmtId="0" fontId="1" fillId="0" borderId="0" xfId="49" applyFont="1" applyFill="1" applyAlignment="1">
      <alignment vertical="center"/>
    </xf>
    <xf numFmtId="0" fontId="2" fillId="0" borderId="1" xfId="49" applyFont="1" applyFill="1" applyBorder="1" applyAlignment="1" applyProtection="1">
      <alignment horizontal="center" vertical="center" wrapText="1"/>
      <protection locked="0"/>
    </xf>
    <xf numFmtId="0" fontId="3" fillId="0" borderId="1" xfId="49" applyFont="1" applyFill="1" applyBorder="1" applyAlignment="1" applyProtection="1">
      <alignment horizontal="left" vertical="center" wrapText="1"/>
      <protection locked="0"/>
    </xf>
    <xf numFmtId="0" fontId="3" fillId="0" borderId="1" xfId="49" applyFont="1" applyFill="1" applyBorder="1" applyAlignment="1" applyProtection="1">
      <alignment horizontal="center" vertical="center" wrapText="1"/>
      <protection locked="0"/>
    </xf>
    <xf numFmtId="0" fontId="1" fillId="0" borderId="1" xfId="49" applyFont="1" applyFill="1" applyBorder="1" applyAlignment="1">
      <alignment horizontal="center" vertical="center"/>
    </xf>
    <xf numFmtId="49" fontId="3" fillId="0" borderId="1" xfId="49" applyNumberFormat="1" applyFont="1" applyFill="1" applyBorder="1" applyAlignment="1" applyProtection="1">
      <alignment horizontal="left" vertical="center" wrapText="1"/>
      <protection locked="0"/>
    </xf>
    <xf numFmtId="0" fontId="3" fillId="0" borderId="2" xfId="49" applyFont="1" applyFill="1" applyBorder="1" applyAlignment="1">
      <alignment horizontal="center" vertical="center"/>
    </xf>
    <xf numFmtId="0" fontId="3" fillId="0" borderId="3" xfId="49" applyFont="1" applyFill="1" applyBorder="1" applyAlignment="1">
      <alignment horizontal="center" vertical="center"/>
    </xf>
    <xf numFmtId="49" fontId="3" fillId="0" borderId="1" xfId="49" applyNumberFormat="1" applyFont="1" applyFill="1" applyBorder="1" applyAlignment="1" applyProtection="1">
      <alignment horizontal="center" vertical="center" wrapText="1"/>
      <protection locked="0"/>
    </xf>
    <xf numFmtId="0" fontId="3" fillId="0" borderId="4" xfId="49" applyFont="1" applyFill="1" applyBorder="1" applyAlignment="1" applyProtection="1">
      <alignment horizontal="center" vertical="center" wrapText="1"/>
      <protection locked="0"/>
    </xf>
    <xf numFmtId="40" fontId="3" fillId="0" borderId="1" xfId="49" applyNumberFormat="1" applyFont="1" applyFill="1" applyBorder="1" applyAlignment="1" applyProtection="1">
      <alignment horizontal="center" vertical="center" wrapText="1"/>
      <protection locked="0"/>
    </xf>
    <xf numFmtId="0" fontId="3" fillId="0" borderId="1" xfId="49" applyFont="1" applyFill="1" applyBorder="1" applyAlignment="1" applyProtection="1">
      <alignment vertical="center" wrapText="1"/>
      <protection locked="0"/>
    </xf>
    <xf numFmtId="0" fontId="3" fillId="0" borderId="1" xfId="49" applyFont="1" applyFill="1" applyBorder="1" applyAlignment="1" applyProtection="1">
      <alignment vertical="center" wrapText="1"/>
      <protection locked="0"/>
    </xf>
    <xf numFmtId="49" fontId="3" fillId="0" borderId="1" xfId="49" applyNumberFormat="1" applyFont="1" applyFill="1" applyBorder="1" applyAlignment="1" applyProtection="1">
      <alignment horizontal="center" vertical="center" wrapText="1"/>
      <protection locked="0"/>
    </xf>
    <xf numFmtId="0" fontId="3" fillId="0" borderId="1" xfId="49" applyFont="1" applyFill="1" applyBorder="1" applyAlignment="1" applyProtection="1">
      <alignment horizontal="center" vertical="center" wrapText="1"/>
      <protection locked="0"/>
    </xf>
    <xf numFmtId="0" fontId="1" fillId="0" borderId="1" xfId="49" applyFont="1" applyFill="1" applyBorder="1" applyAlignment="1">
      <alignment horizontal="center" vertical="center"/>
    </xf>
    <xf numFmtId="0" fontId="1" fillId="0" borderId="1" xfId="49" applyFont="1" applyFill="1" applyBorder="1" applyAlignment="1">
      <alignment vertical="center"/>
    </xf>
    <xf numFmtId="0" fontId="1" fillId="0" borderId="1" xfId="49" applyFont="1" applyFill="1" applyBorder="1" applyAlignment="1">
      <alignment horizontal="left" vertical="center" wrapText="1"/>
    </xf>
    <xf numFmtId="0" fontId="1" fillId="0" borderId="1" xfId="49" applyFont="1" applyFill="1" applyBorder="1" applyAlignment="1">
      <alignment vertical="center" wrapText="1"/>
    </xf>
    <xf numFmtId="0" fontId="1" fillId="0" borderId="4" xfId="49" applyFont="1" applyFill="1" applyBorder="1" applyAlignment="1">
      <alignment horizontal="center" vertical="center" wrapText="1"/>
    </xf>
    <xf numFmtId="9" fontId="1" fillId="0" borderId="1" xfId="49" applyNumberFormat="1" applyFont="1" applyFill="1" applyBorder="1" applyAlignment="1">
      <alignment horizontal="justify" vertical="center" wrapText="1"/>
    </xf>
    <xf numFmtId="0" fontId="4" fillId="0" borderId="5" xfId="49" applyFont="1" applyFill="1" applyBorder="1" applyAlignment="1">
      <alignment vertical="center"/>
    </xf>
    <xf numFmtId="0" fontId="3" fillId="0" borderId="2" xfId="49" applyFont="1" applyFill="1" applyBorder="1" applyAlignment="1" applyProtection="1">
      <alignment vertical="center" wrapText="1"/>
      <protection locked="0"/>
    </xf>
    <xf numFmtId="0" fontId="3" fillId="0" borderId="1" xfId="49" applyFont="1" applyFill="1" applyBorder="1" applyAlignment="1">
      <alignment horizontal="center" vertical="center"/>
    </xf>
    <xf numFmtId="0" fontId="1" fillId="0" borderId="1" xfId="49" applyFont="1" applyFill="1" applyBorder="1" applyAlignment="1">
      <alignment horizontal="center" vertical="center" wrapText="1"/>
    </xf>
    <xf numFmtId="0" fontId="1" fillId="0" borderId="1" xfId="49" applyFont="1" applyFill="1" applyBorder="1" applyAlignment="1">
      <alignment horizontal="justify" vertical="center" wrapText="1"/>
    </xf>
  </cellXfs>
  <cellStyles count="5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Percent" xfId="50"/>
    <cellStyle name="Currency" xfId="51"/>
    <cellStyle name="Currency [0]" xfId="52"/>
    <cellStyle name="Comma" xfId="53"/>
    <cellStyle name="Comma [0]" xfId="54"/>
    <cellStyle name="Hyperlink" xfId="55"/>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5"/>
  <sheetViews>
    <sheetView tabSelected="1" workbookViewId="0">
      <selection activeCell="F14" sqref="F14"/>
    </sheetView>
  </sheetViews>
  <sheetFormatPr defaultColWidth="8.96296296296296" defaultRowHeight="13.5" customHeight="1" outlineLevelCol="4"/>
  <cols>
    <col min="1" max="1" width="36.5740740740741" style="1" customWidth="1"/>
    <col min="2" max="2" width="27.4259259259259" style="1" customWidth="1"/>
    <col min="3" max="3" width="39.7777777777778"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ht="13.8" spans="1:5">
      <c r="A2" s="3" t="s">
        <v>1</v>
      </c>
      <c r="B2" s="4" t="s">
        <v>2</v>
      </c>
      <c r="C2" s="4"/>
      <c r="D2" s="3" t="s">
        <v>3</v>
      </c>
      <c r="E2" s="5" t="s">
        <v>4</v>
      </c>
    </row>
    <row r="3" ht="13.8" spans="1:5">
      <c r="A3" s="6" t="s">
        <v>5</v>
      </c>
      <c r="B3" s="7" t="s">
        <v>6</v>
      </c>
      <c r="C3" s="8"/>
      <c r="D3" s="6" t="s">
        <v>7</v>
      </c>
      <c r="E3" s="5" t="s">
        <v>8</v>
      </c>
    </row>
    <row r="4" ht="13.8" spans="1:5">
      <c r="A4" s="6" t="s">
        <v>9</v>
      </c>
      <c r="B4" s="9" t="s">
        <v>10</v>
      </c>
      <c r="C4" s="9"/>
      <c r="D4" s="6" t="s">
        <v>11</v>
      </c>
      <c r="E4" s="10" t="s">
        <v>12</v>
      </c>
    </row>
    <row r="5" ht="13.8" spans="1:5">
      <c r="A5" s="6" t="s">
        <v>13</v>
      </c>
      <c r="B5" s="11" t="s">
        <v>14</v>
      </c>
      <c r="C5" s="11"/>
      <c r="D5" s="6" t="s">
        <v>15</v>
      </c>
      <c r="E5" s="10" t="s">
        <v>16</v>
      </c>
    </row>
    <row r="6" ht="13.8" spans="1:5">
      <c r="A6" s="6" t="s">
        <v>17</v>
      </c>
      <c r="B6" s="11">
        <f>24850000/10000</f>
        <v>2485</v>
      </c>
      <c r="C6" s="11"/>
      <c r="D6" s="6" t="s">
        <v>18</v>
      </c>
      <c r="E6" s="11">
        <f>8014000/10000</f>
        <v>801.4</v>
      </c>
    </row>
    <row r="7" ht="13.8" spans="1:5">
      <c r="A7" s="12" t="s">
        <v>19</v>
      </c>
      <c r="B7" s="12" t="s">
        <v>20</v>
      </c>
      <c r="C7" s="9"/>
      <c r="D7" s="9"/>
      <c r="E7" s="9"/>
    </row>
    <row r="8" ht="13.8" spans="1:5">
      <c r="A8" s="12" t="s">
        <v>21</v>
      </c>
      <c r="B8" s="23" t="s">
        <v>20</v>
      </c>
      <c r="C8" s="23"/>
      <c r="D8" s="23"/>
      <c r="E8" s="23"/>
    </row>
    <row r="9" ht="13.8" spans="1:5">
      <c r="A9" s="13" t="s">
        <v>22</v>
      </c>
      <c r="B9" s="13" t="s">
        <v>23</v>
      </c>
      <c r="C9" s="14"/>
      <c r="D9" s="14"/>
      <c r="E9" s="14"/>
    </row>
    <row r="10" ht="13.8" spans="1:5">
      <c r="A10" s="13" t="s">
        <v>24</v>
      </c>
      <c r="B10" s="13" t="s">
        <v>23</v>
      </c>
      <c r="C10" s="14"/>
      <c r="D10" s="14"/>
      <c r="E10" s="14"/>
    </row>
    <row r="11" ht="13.8" spans="1:5">
      <c r="A11" s="15" t="s">
        <v>25</v>
      </c>
      <c r="B11" s="16" t="s">
        <v>26</v>
      </c>
      <c r="C11" s="16" t="s">
        <v>27</v>
      </c>
      <c r="D11" s="16" t="s">
        <v>28</v>
      </c>
      <c r="E11" s="16" t="s">
        <v>29</v>
      </c>
    </row>
    <row r="12" s="1" customFormat="1" ht="13.8" spans="1:5">
      <c r="A12" s="13" t="s">
        <v>30</v>
      </c>
      <c r="B12" s="17" t="s">
        <v>31</v>
      </c>
      <c r="C12" s="18" t="s">
        <v>32</v>
      </c>
      <c r="D12" s="21">
        <v>1</v>
      </c>
      <c r="E12" s="20" t="s">
        <v>33</v>
      </c>
    </row>
    <row r="13" ht="13.8" spans="1:5">
      <c r="A13" s="13" t="s">
        <v>30</v>
      </c>
      <c r="B13" s="17" t="s">
        <v>34</v>
      </c>
      <c r="C13" s="18" t="s">
        <v>35</v>
      </c>
      <c r="D13" s="21">
        <v>1</v>
      </c>
      <c r="E13" s="20" t="s">
        <v>36</v>
      </c>
    </row>
    <row r="14" ht="13.8" spans="1:5">
      <c r="A14" s="13" t="s">
        <v>30</v>
      </c>
      <c r="B14" s="17" t="s">
        <v>37</v>
      </c>
      <c r="C14" s="18" t="s">
        <v>38</v>
      </c>
      <c r="D14" s="21">
        <v>1</v>
      </c>
      <c r="E14" s="20" t="s">
        <v>39</v>
      </c>
    </row>
    <row r="15" ht="41.4" spans="1:5">
      <c r="A15" s="13" t="s">
        <v>30</v>
      </c>
      <c r="B15" s="17" t="s">
        <v>40</v>
      </c>
      <c r="C15" s="18" t="s">
        <v>41</v>
      </c>
      <c r="D15" s="26" t="s">
        <v>42</v>
      </c>
      <c r="E15" s="20" t="s">
        <v>43</v>
      </c>
    </row>
    <row r="16" ht="13.8" spans="1:5">
      <c r="A16" s="13" t="s">
        <v>44</v>
      </c>
      <c r="B16" s="17" t="s">
        <v>45</v>
      </c>
      <c r="C16" s="18" t="s">
        <v>46</v>
      </c>
      <c r="D16" s="26" t="s">
        <v>46</v>
      </c>
      <c r="E16" s="20" t="s">
        <v>46</v>
      </c>
    </row>
    <row r="17" ht="13.8" spans="1:5">
      <c r="A17" s="13" t="s">
        <v>44</v>
      </c>
      <c r="B17" s="17" t="s">
        <v>47</v>
      </c>
      <c r="C17" s="18" t="s">
        <v>48</v>
      </c>
      <c r="D17" s="26" t="s">
        <v>49</v>
      </c>
      <c r="E17" s="20" t="s">
        <v>50</v>
      </c>
    </row>
    <row r="18" ht="27.6" spans="1:5">
      <c r="A18" s="13" t="s">
        <v>44</v>
      </c>
      <c r="B18" s="17" t="s">
        <v>47</v>
      </c>
      <c r="C18" s="18" t="s">
        <v>51</v>
      </c>
      <c r="D18" s="26" t="s">
        <v>52</v>
      </c>
      <c r="E18" s="20" t="s">
        <v>53</v>
      </c>
    </row>
    <row r="19" ht="13.8" spans="1:5">
      <c r="A19" s="13" t="s">
        <v>44</v>
      </c>
      <c r="B19" s="17" t="s">
        <v>47</v>
      </c>
      <c r="C19" s="18" t="s">
        <v>54</v>
      </c>
      <c r="D19" s="21">
        <v>1</v>
      </c>
      <c r="E19" s="20" t="s">
        <v>55</v>
      </c>
    </row>
    <row r="20" ht="13.8" spans="1:5">
      <c r="A20" s="13" t="s">
        <v>44</v>
      </c>
      <c r="B20" s="17" t="s">
        <v>56</v>
      </c>
      <c r="C20" s="18" t="s">
        <v>46</v>
      </c>
      <c r="D20" s="19" t="s">
        <v>46</v>
      </c>
      <c r="E20" s="20" t="s">
        <v>46</v>
      </c>
    </row>
    <row r="21" ht="13.8" spans="1:5">
      <c r="A21" s="13" t="s">
        <v>44</v>
      </c>
      <c r="B21" s="17" t="s">
        <v>57</v>
      </c>
      <c r="C21" s="18" t="s">
        <v>46</v>
      </c>
      <c r="D21" s="19" t="s">
        <v>46</v>
      </c>
      <c r="E21" s="20" t="s">
        <v>46</v>
      </c>
    </row>
    <row r="22" ht="13.8" spans="1:5">
      <c r="A22" s="13" t="s">
        <v>58</v>
      </c>
      <c r="B22" s="17" t="s">
        <v>59</v>
      </c>
      <c r="C22" s="18" t="s">
        <v>60</v>
      </c>
      <c r="D22" s="19" t="s">
        <v>61</v>
      </c>
      <c r="E22" s="20" t="s">
        <v>62</v>
      </c>
    </row>
    <row r="23" ht="13.8" spans="1:5">
      <c r="A23" s="13" t="s">
        <v>58</v>
      </c>
      <c r="B23" s="17" t="s">
        <v>59</v>
      </c>
      <c r="C23" s="18" t="s">
        <v>63</v>
      </c>
      <c r="D23" s="19" t="s">
        <v>61</v>
      </c>
      <c r="E23" s="20" t="s">
        <v>64</v>
      </c>
    </row>
    <row r="24" ht="13.8" spans="1:5">
      <c r="A24" s="13" t="s">
        <v>58</v>
      </c>
      <c r="B24" s="17" t="s">
        <v>65</v>
      </c>
      <c r="C24" s="18" t="s">
        <v>46</v>
      </c>
      <c r="D24" s="19" t="s">
        <v>46</v>
      </c>
      <c r="E24" s="20" t="s">
        <v>46</v>
      </c>
    </row>
    <row r="25" ht="36" customHeight="1" spans="1:5">
      <c r="A25" s="22"/>
      <c r="B25" s="22"/>
      <c r="C25" s="22"/>
      <c r="D25" s="22"/>
      <c r="E25"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4"/>
  <sheetViews>
    <sheetView workbookViewId="0">
      <selection activeCell="F20" sqref="F20"/>
    </sheetView>
  </sheetViews>
  <sheetFormatPr defaultColWidth="8.96296296296296" defaultRowHeight="13.5" customHeight="1" outlineLevelCol="4"/>
  <cols>
    <col min="1" max="1" width="35.5555555555556" style="1" customWidth="1"/>
    <col min="2" max="2" width="27.4259259259259" style="1" customWidth="1"/>
    <col min="3" max="3" width="48.8611111111111"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ht="13.8" spans="1:5">
      <c r="A2" s="3" t="s">
        <v>1</v>
      </c>
      <c r="B2" s="4" t="s">
        <v>66</v>
      </c>
      <c r="C2" s="4"/>
      <c r="D2" s="3" t="s">
        <v>3</v>
      </c>
      <c r="E2" s="5" t="s">
        <v>67</v>
      </c>
    </row>
    <row r="3" ht="13.8" spans="1:5">
      <c r="A3" s="6" t="s">
        <v>5</v>
      </c>
      <c r="B3" s="24" t="s">
        <v>68</v>
      </c>
      <c r="C3" s="24"/>
      <c r="D3" s="6" t="s">
        <v>7</v>
      </c>
      <c r="E3" s="5" t="s">
        <v>8</v>
      </c>
    </row>
    <row r="4" ht="13.8" spans="1:5">
      <c r="A4" s="6" t="s">
        <v>9</v>
      </c>
      <c r="B4" s="9" t="s">
        <v>10</v>
      </c>
      <c r="C4" s="9"/>
      <c r="D4" s="6" t="s">
        <v>11</v>
      </c>
      <c r="E4" s="4" t="s">
        <v>12</v>
      </c>
    </row>
    <row r="5" ht="13.8" spans="1:5">
      <c r="A5" s="6" t="s">
        <v>13</v>
      </c>
      <c r="B5" s="11" t="s">
        <v>14</v>
      </c>
      <c r="C5" s="11"/>
      <c r="D5" s="6" t="s">
        <v>15</v>
      </c>
      <c r="E5" s="4" t="s">
        <v>16</v>
      </c>
    </row>
    <row r="6" ht="13.8" spans="1:5">
      <c r="A6" s="6" t="s">
        <v>17</v>
      </c>
      <c r="B6" s="11">
        <f>16191670/10000</f>
        <v>1619.167</v>
      </c>
      <c r="C6" s="11"/>
      <c r="D6" s="6" t="s">
        <v>18</v>
      </c>
      <c r="E6" s="11">
        <f>8095835/10000</f>
        <v>809.5835</v>
      </c>
    </row>
    <row r="7" ht="13.8" spans="1:5">
      <c r="A7" s="12" t="s">
        <v>19</v>
      </c>
      <c r="B7" s="12" t="s">
        <v>69</v>
      </c>
      <c r="C7" s="9"/>
      <c r="D7" s="9"/>
      <c r="E7" s="9"/>
    </row>
    <row r="8" ht="13.8" spans="1:5">
      <c r="A8" s="12" t="s">
        <v>21</v>
      </c>
      <c r="B8" s="12" t="s">
        <v>69</v>
      </c>
      <c r="C8" s="12"/>
      <c r="D8" s="12"/>
      <c r="E8" s="12"/>
    </row>
    <row r="9" ht="33" customHeight="1" spans="1:5">
      <c r="A9" s="13" t="s">
        <v>22</v>
      </c>
      <c r="B9" s="13" t="s">
        <v>70</v>
      </c>
      <c r="C9" s="14"/>
      <c r="D9" s="14"/>
      <c r="E9" s="14"/>
    </row>
    <row r="10" ht="33" customHeight="1" spans="1:5">
      <c r="A10" s="13" t="s">
        <v>24</v>
      </c>
      <c r="B10" s="13" t="s">
        <v>70</v>
      </c>
      <c r="C10" s="14"/>
      <c r="D10" s="14"/>
      <c r="E10" s="14"/>
    </row>
    <row r="11" ht="13.8" spans="1:5">
      <c r="A11" s="15" t="s">
        <v>25</v>
      </c>
      <c r="B11" s="16" t="s">
        <v>26</v>
      </c>
      <c r="C11" s="16" t="s">
        <v>27</v>
      </c>
      <c r="D11" s="16" t="s">
        <v>28</v>
      </c>
      <c r="E11" s="16" t="s">
        <v>29</v>
      </c>
    </row>
    <row r="12" s="1" customFormat="1" ht="13.8" spans="1:5">
      <c r="A12" s="13" t="s">
        <v>30</v>
      </c>
      <c r="B12" s="17" t="s">
        <v>31</v>
      </c>
      <c r="C12" s="18" t="s">
        <v>71</v>
      </c>
      <c r="D12" s="19" t="s">
        <v>72</v>
      </c>
      <c r="E12" s="25" t="s">
        <v>73</v>
      </c>
    </row>
    <row r="13" ht="13.8" spans="1:5">
      <c r="A13" s="13" t="s">
        <v>30</v>
      </c>
      <c r="B13" s="17" t="s">
        <v>31</v>
      </c>
      <c r="C13" s="18" t="s">
        <v>74</v>
      </c>
      <c r="D13" s="19" t="s">
        <v>75</v>
      </c>
      <c r="E13" s="25" t="s">
        <v>76</v>
      </c>
    </row>
    <row r="14" ht="13.8" spans="1:5">
      <c r="A14" s="13" t="s">
        <v>30</v>
      </c>
      <c r="B14" s="17" t="s">
        <v>31</v>
      </c>
      <c r="C14" s="18" t="s">
        <v>77</v>
      </c>
      <c r="D14" s="19" t="s">
        <v>78</v>
      </c>
      <c r="E14" s="25" t="s">
        <v>79</v>
      </c>
    </row>
    <row r="15" ht="13.8" spans="1:5">
      <c r="A15" s="13" t="s">
        <v>30</v>
      </c>
      <c r="B15" s="17" t="s">
        <v>31</v>
      </c>
      <c r="C15" s="18" t="s">
        <v>80</v>
      </c>
      <c r="D15" s="19" t="s">
        <v>81</v>
      </c>
      <c r="E15" s="25" t="s">
        <v>82</v>
      </c>
    </row>
    <row r="16" ht="13.8" spans="1:5">
      <c r="A16" s="13" t="s">
        <v>30</v>
      </c>
      <c r="B16" s="17" t="s">
        <v>31</v>
      </c>
      <c r="C16" s="18" t="s">
        <v>83</v>
      </c>
      <c r="D16" s="19" t="s">
        <v>84</v>
      </c>
      <c r="E16" s="25" t="s">
        <v>85</v>
      </c>
    </row>
    <row r="17" ht="13.8" spans="1:5">
      <c r="A17" s="13" t="s">
        <v>30</v>
      </c>
      <c r="B17" s="17" t="s">
        <v>34</v>
      </c>
      <c r="C17" s="18" t="s">
        <v>86</v>
      </c>
      <c r="D17" s="21">
        <v>1</v>
      </c>
      <c r="E17" s="25" t="s">
        <v>87</v>
      </c>
    </row>
    <row r="18" ht="13.8" spans="1:5">
      <c r="A18" s="13" t="s">
        <v>30</v>
      </c>
      <c r="B18" s="17" t="s">
        <v>34</v>
      </c>
      <c r="C18" s="18" t="s">
        <v>88</v>
      </c>
      <c r="D18" s="21">
        <v>1</v>
      </c>
      <c r="E18" s="25" t="s">
        <v>89</v>
      </c>
    </row>
    <row r="19" ht="13.8" spans="1:5">
      <c r="A19" s="13" t="s">
        <v>30</v>
      </c>
      <c r="B19" s="17" t="s">
        <v>34</v>
      </c>
      <c r="C19" s="18" t="s">
        <v>90</v>
      </c>
      <c r="D19" s="21">
        <v>1</v>
      </c>
      <c r="E19" s="25" t="s">
        <v>91</v>
      </c>
    </row>
    <row r="20" ht="55.2" spans="1:5">
      <c r="A20" s="13" t="s">
        <v>30</v>
      </c>
      <c r="B20" s="17" t="s">
        <v>37</v>
      </c>
      <c r="C20" s="18" t="s">
        <v>92</v>
      </c>
      <c r="D20" s="21">
        <v>1</v>
      </c>
      <c r="E20" s="25" t="s">
        <v>93</v>
      </c>
    </row>
    <row r="21" ht="13.8" spans="1:5">
      <c r="A21" s="13" t="s">
        <v>30</v>
      </c>
      <c r="B21" s="17" t="s">
        <v>37</v>
      </c>
      <c r="C21" s="18" t="s">
        <v>94</v>
      </c>
      <c r="D21" s="21">
        <v>1</v>
      </c>
      <c r="E21" s="25" t="s">
        <v>95</v>
      </c>
    </row>
    <row r="22" ht="41.4" spans="1:5">
      <c r="A22" s="13" t="s">
        <v>30</v>
      </c>
      <c r="B22" s="17" t="s">
        <v>40</v>
      </c>
      <c r="C22" s="18" t="s">
        <v>41</v>
      </c>
      <c r="D22" s="19" t="s">
        <v>42</v>
      </c>
      <c r="E22" s="25" t="s">
        <v>43</v>
      </c>
    </row>
    <row r="23" ht="13.8" spans="1:5">
      <c r="A23" s="13" t="s">
        <v>44</v>
      </c>
      <c r="B23" s="17" t="s">
        <v>45</v>
      </c>
      <c r="C23" s="18" t="s">
        <v>46</v>
      </c>
      <c r="D23" s="19" t="s">
        <v>46</v>
      </c>
      <c r="E23" s="25" t="s">
        <v>46</v>
      </c>
    </row>
    <row r="24" ht="13.8" spans="1:5">
      <c r="A24" s="13" t="s">
        <v>44</v>
      </c>
      <c r="B24" s="17" t="s">
        <v>47</v>
      </c>
      <c r="C24" s="18" t="s">
        <v>96</v>
      </c>
      <c r="D24" s="19" t="s">
        <v>97</v>
      </c>
      <c r="E24" s="25" t="s">
        <v>98</v>
      </c>
    </row>
    <row r="25" ht="13.8" spans="1:5">
      <c r="A25" s="13" t="s">
        <v>44</v>
      </c>
      <c r="B25" s="17" t="s">
        <v>47</v>
      </c>
      <c r="C25" s="18" t="s">
        <v>99</v>
      </c>
      <c r="D25" s="19" t="s">
        <v>100</v>
      </c>
      <c r="E25" s="25" t="s">
        <v>101</v>
      </c>
    </row>
    <row r="26" ht="55.2" spans="1:5">
      <c r="A26" s="13" t="s">
        <v>44</v>
      </c>
      <c r="B26" s="17" t="s">
        <v>47</v>
      </c>
      <c r="C26" s="18" t="s">
        <v>102</v>
      </c>
      <c r="D26" s="21">
        <v>1</v>
      </c>
      <c r="E26" s="25" t="s">
        <v>103</v>
      </c>
    </row>
    <row r="27" ht="13.8" spans="1:5">
      <c r="A27" s="13" t="s">
        <v>44</v>
      </c>
      <c r="B27" s="17" t="s">
        <v>47</v>
      </c>
      <c r="C27" s="18" t="s">
        <v>104</v>
      </c>
      <c r="D27" s="21">
        <v>1</v>
      </c>
      <c r="E27" s="25" t="s">
        <v>105</v>
      </c>
    </row>
    <row r="28" ht="55.2" spans="1:5">
      <c r="A28" s="13" t="s">
        <v>44</v>
      </c>
      <c r="B28" s="17" t="s">
        <v>47</v>
      </c>
      <c r="C28" s="18" t="s">
        <v>106</v>
      </c>
      <c r="D28" s="19" t="s">
        <v>107</v>
      </c>
      <c r="E28" s="25" t="s">
        <v>108</v>
      </c>
    </row>
    <row r="29" ht="13.8" spans="1:5">
      <c r="A29" s="13" t="s">
        <v>44</v>
      </c>
      <c r="B29" s="17" t="s">
        <v>47</v>
      </c>
      <c r="C29" s="18" t="s">
        <v>109</v>
      </c>
      <c r="D29" s="19" t="s">
        <v>110</v>
      </c>
      <c r="E29" s="25" t="s">
        <v>111</v>
      </c>
    </row>
    <row r="30" ht="13.8" spans="1:5">
      <c r="A30" s="13" t="s">
        <v>44</v>
      </c>
      <c r="B30" s="17" t="s">
        <v>56</v>
      </c>
      <c r="C30" s="18" t="s">
        <v>46</v>
      </c>
      <c r="D30" s="19" t="s">
        <v>46</v>
      </c>
      <c r="E30" s="25" t="s">
        <v>46</v>
      </c>
    </row>
    <row r="31" ht="13.8" spans="1:5">
      <c r="A31" s="13" t="s">
        <v>44</v>
      </c>
      <c r="B31" s="17" t="s">
        <v>57</v>
      </c>
      <c r="C31" s="18" t="s">
        <v>46</v>
      </c>
      <c r="D31" s="19" t="s">
        <v>46</v>
      </c>
      <c r="E31" s="25" t="s">
        <v>46</v>
      </c>
    </row>
    <row r="32" ht="13.8" spans="1:5">
      <c r="A32" s="13" t="s">
        <v>58</v>
      </c>
      <c r="B32" s="17" t="s">
        <v>59</v>
      </c>
      <c r="C32" s="18" t="s">
        <v>60</v>
      </c>
      <c r="D32" s="19" t="s">
        <v>61</v>
      </c>
      <c r="E32" s="25" t="s">
        <v>112</v>
      </c>
    </row>
    <row r="33" ht="13.8" spans="1:5">
      <c r="A33" s="13" t="s">
        <v>58</v>
      </c>
      <c r="B33" s="17" t="s">
        <v>65</v>
      </c>
      <c r="C33" s="18" t="s">
        <v>46</v>
      </c>
      <c r="D33" s="19" t="s">
        <v>46</v>
      </c>
      <c r="E33" s="25" t="s">
        <v>46</v>
      </c>
    </row>
    <row r="34" ht="36" customHeight="1" spans="1:5">
      <c r="A34" s="22"/>
      <c r="B34" s="22"/>
      <c r="C34" s="22"/>
      <c r="D34" s="22"/>
      <c r="E34"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22" sqref="B22"/>
    </sheetView>
  </sheetViews>
  <sheetFormatPr defaultColWidth="8.96296296296296" defaultRowHeight="13.5" customHeight="1" outlineLevelCol="4"/>
  <cols>
    <col min="1" max="1" width="36.5740740740741" style="1" customWidth="1"/>
    <col min="2" max="2" width="27.4259259259259" style="1" customWidth="1"/>
    <col min="3" max="3" width="48.8611111111111"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ht="13.8" spans="1:5">
      <c r="A2" s="3" t="s">
        <v>1</v>
      </c>
      <c r="B2" s="4" t="s">
        <v>113</v>
      </c>
      <c r="C2" s="4"/>
      <c r="D2" s="3" t="s">
        <v>3</v>
      </c>
      <c r="E2" s="5" t="s">
        <v>114</v>
      </c>
    </row>
    <row r="3" ht="13.8" spans="1:5">
      <c r="A3" s="6" t="s">
        <v>5</v>
      </c>
      <c r="B3" s="7" t="s">
        <v>68</v>
      </c>
      <c r="C3" s="8"/>
      <c r="D3" s="6" t="s">
        <v>7</v>
      </c>
      <c r="E3" s="5" t="s">
        <v>8</v>
      </c>
    </row>
    <row r="4" ht="13.8" spans="1:5">
      <c r="A4" s="6" t="s">
        <v>9</v>
      </c>
      <c r="B4" s="9" t="s">
        <v>10</v>
      </c>
      <c r="C4" s="9"/>
      <c r="D4" s="6" t="s">
        <v>11</v>
      </c>
      <c r="E4" s="10" t="s">
        <v>12</v>
      </c>
    </row>
    <row r="5" ht="13.8" spans="1:5">
      <c r="A5" s="6" t="s">
        <v>13</v>
      </c>
      <c r="B5" s="11" t="s">
        <v>14</v>
      </c>
      <c r="C5" s="11"/>
      <c r="D5" s="6" t="s">
        <v>15</v>
      </c>
      <c r="E5" s="10" t="s">
        <v>16</v>
      </c>
    </row>
    <row r="6" ht="13.8" spans="1:5">
      <c r="A6" s="6" t="s">
        <v>17</v>
      </c>
      <c r="B6" s="11">
        <f>5834520/10000</f>
        <v>583.452</v>
      </c>
      <c r="C6" s="11"/>
      <c r="D6" s="6" t="s">
        <v>18</v>
      </c>
      <c r="E6" s="11">
        <f>2057000/10000</f>
        <v>205.7</v>
      </c>
    </row>
    <row r="7" ht="13.8" spans="1:5">
      <c r="A7" s="12" t="s">
        <v>19</v>
      </c>
      <c r="B7" s="12" t="s">
        <v>115</v>
      </c>
      <c r="C7" s="9"/>
      <c r="D7" s="9"/>
      <c r="E7" s="9"/>
    </row>
    <row r="8" ht="13.8" spans="1:5">
      <c r="A8" s="12" t="s">
        <v>21</v>
      </c>
      <c r="B8" s="23" t="s">
        <v>115</v>
      </c>
      <c r="C8" s="23"/>
      <c r="D8" s="23"/>
      <c r="E8" s="23"/>
    </row>
    <row r="9" ht="13.8" spans="1:5">
      <c r="A9" s="13" t="s">
        <v>22</v>
      </c>
      <c r="B9" s="13" t="s">
        <v>116</v>
      </c>
      <c r="C9" s="14"/>
      <c r="D9" s="14"/>
      <c r="E9" s="14"/>
    </row>
    <row r="10" ht="13.8" spans="1:5">
      <c r="A10" s="13" t="s">
        <v>24</v>
      </c>
      <c r="B10" s="13" t="s">
        <v>116</v>
      </c>
      <c r="C10" s="14"/>
      <c r="D10" s="14"/>
      <c r="E10" s="14"/>
    </row>
    <row r="11" ht="13.8" spans="1:5">
      <c r="A11" s="15" t="s">
        <v>25</v>
      </c>
      <c r="B11" s="16" t="s">
        <v>26</v>
      </c>
      <c r="C11" s="16" t="s">
        <v>27</v>
      </c>
      <c r="D11" s="16" t="s">
        <v>28</v>
      </c>
      <c r="E11" s="16" t="s">
        <v>29</v>
      </c>
    </row>
    <row r="12" s="1" customFormat="1" ht="13.8" spans="1:5">
      <c r="A12" s="13" t="s">
        <v>30</v>
      </c>
      <c r="B12" s="17" t="s">
        <v>31</v>
      </c>
      <c r="C12" s="18" t="s">
        <v>117</v>
      </c>
      <c r="D12" s="19" t="s">
        <v>118</v>
      </c>
      <c r="E12" s="20" t="s">
        <v>119</v>
      </c>
    </row>
    <row r="13" ht="13.8" spans="1:5">
      <c r="A13" s="13" t="s">
        <v>30</v>
      </c>
      <c r="B13" s="17" t="s">
        <v>34</v>
      </c>
      <c r="C13" s="18" t="s">
        <v>120</v>
      </c>
      <c r="D13" s="21">
        <v>1</v>
      </c>
      <c r="E13" s="20" t="s">
        <v>121</v>
      </c>
    </row>
    <row r="14" ht="13.8" spans="1:5">
      <c r="A14" s="13" t="s">
        <v>30</v>
      </c>
      <c r="B14" s="17" t="s">
        <v>37</v>
      </c>
      <c r="C14" s="18" t="s">
        <v>122</v>
      </c>
      <c r="D14" s="19" t="s">
        <v>123</v>
      </c>
      <c r="E14" s="20" t="s">
        <v>124</v>
      </c>
    </row>
    <row r="15" ht="41.4" spans="1:5">
      <c r="A15" s="13" t="s">
        <v>30</v>
      </c>
      <c r="B15" s="17" t="s">
        <v>40</v>
      </c>
      <c r="C15" s="18" t="s">
        <v>41</v>
      </c>
      <c r="D15" s="19" t="s">
        <v>42</v>
      </c>
      <c r="E15" s="20" t="s">
        <v>43</v>
      </c>
    </row>
    <row r="16" ht="13.8" spans="1:5">
      <c r="A16" s="13" t="s">
        <v>44</v>
      </c>
      <c r="B16" s="17" t="s">
        <v>45</v>
      </c>
      <c r="C16" s="18" t="s">
        <v>46</v>
      </c>
      <c r="D16" s="19" t="s">
        <v>46</v>
      </c>
      <c r="E16" s="20" t="s">
        <v>46</v>
      </c>
    </row>
    <row r="17" ht="27.6" spans="1:5">
      <c r="A17" s="13" t="s">
        <v>44</v>
      </c>
      <c r="B17" s="17" t="s">
        <v>47</v>
      </c>
      <c r="C17" s="18" t="s">
        <v>51</v>
      </c>
      <c r="D17" s="19" t="s">
        <v>52</v>
      </c>
      <c r="E17" s="20" t="s">
        <v>53</v>
      </c>
    </row>
    <row r="18" ht="13.8" spans="1:5">
      <c r="A18" s="13" t="s">
        <v>44</v>
      </c>
      <c r="B18" s="17" t="s">
        <v>56</v>
      </c>
      <c r="C18" s="18" t="s">
        <v>46</v>
      </c>
      <c r="D18" s="19" t="s">
        <v>46</v>
      </c>
      <c r="E18" s="20" t="s">
        <v>46</v>
      </c>
    </row>
    <row r="19" ht="13.8" spans="1:5">
      <c r="A19" s="13" t="s">
        <v>44</v>
      </c>
      <c r="B19" s="17" t="s">
        <v>57</v>
      </c>
      <c r="C19" s="18" t="s">
        <v>46</v>
      </c>
      <c r="D19" s="19" t="s">
        <v>46</v>
      </c>
      <c r="E19" s="20" t="s">
        <v>46</v>
      </c>
    </row>
    <row r="20" ht="13.8" spans="1:5">
      <c r="A20" s="13" t="s">
        <v>58</v>
      </c>
      <c r="B20" s="17" t="s">
        <v>59</v>
      </c>
      <c r="C20" s="18" t="s">
        <v>60</v>
      </c>
      <c r="D20" s="19" t="s">
        <v>61</v>
      </c>
      <c r="E20" s="20" t="s">
        <v>125</v>
      </c>
    </row>
    <row r="21" ht="13.8" spans="1:5">
      <c r="A21" s="13" t="s">
        <v>58</v>
      </c>
      <c r="B21" s="17" t="s">
        <v>65</v>
      </c>
      <c r="C21" s="18" t="s">
        <v>126</v>
      </c>
      <c r="D21" s="19" t="s">
        <v>126</v>
      </c>
      <c r="E21" s="20" t="s">
        <v>126</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0"/>
  <sheetViews>
    <sheetView workbookViewId="0">
      <selection activeCell="F14" sqref="F14"/>
    </sheetView>
  </sheetViews>
  <sheetFormatPr defaultColWidth="8.96296296296296" defaultRowHeight="13.5" customHeight="1" outlineLevelCol="4"/>
  <cols>
    <col min="1" max="1" width="36.5740740740741" style="1" customWidth="1"/>
    <col min="2" max="2" width="27.4259259259259" style="1" customWidth="1"/>
    <col min="3" max="3" width="48.8611111111111"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ht="13.8" spans="1:5">
      <c r="A2" s="3" t="s">
        <v>1</v>
      </c>
      <c r="B2" s="4" t="s">
        <v>127</v>
      </c>
      <c r="C2" s="4"/>
      <c r="D2" s="3" t="s">
        <v>3</v>
      </c>
      <c r="E2" s="5" t="s">
        <v>128</v>
      </c>
    </row>
    <row r="3" ht="13.8" spans="1:5">
      <c r="A3" s="6" t="s">
        <v>5</v>
      </c>
      <c r="B3" s="7" t="s">
        <v>68</v>
      </c>
      <c r="C3" s="8"/>
      <c r="D3" s="6" t="s">
        <v>7</v>
      </c>
      <c r="E3" s="5" t="s">
        <v>8</v>
      </c>
    </row>
    <row r="4" ht="13.8" spans="1:5">
      <c r="A4" s="6" t="s">
        <v>9</v>
      </c>
      <c r="B4" s="9" t="s">
        <v>10</v>
      </c>
      <c r="C4" s="9"/>
      <c r="D4" s="6" t="s">
        <v>11</v>
      </c>
      <c r="E4" s="10" t="s">
        <v>12</v>
      </c>
    </row>
    <row r="5" ht="13.8" spans="1:5">
      <c r="A5" s="6" t="s">
        <v>13</v>
      </c>
      <c r="B5" s="11" t="s">
        <v>14</v>
      </c>
      <c r="C5" s="11"/>
      <c r="D5" s="6" t="s">
        <v>15</v>
      </c>
      <c r="E5" s="10" t="s">
        <v>16</v>
      </c>
    </row>
    <row r="6" ht="13.8" spans="1:5">
      <c r="A6" s="6" t="s">
        <v>17</v>
      </c>
      <c r="B6" s="11">
        <f>8745084/10000</f>
        <v>874.5084</v>
      </c>
      <c r="C6" s="11"/>
      <c r="D6" s="6" t="s">
        <v>18</v>
      </c>
      <c r="E6" s="11">
        <f>2915028/10000</f>
        <v>291.5028</v>
      </c>
    </row>
    <row r="7" ht="13.8" spans="1:5">
      <c r="A7" s="12" t="s">
        <v>19</v>
      </c>
      <c r="B7" s="12" t="s">
        <v>129</v>
      </c>
      <c r="C7" s="9"/>
      <c r="D7" s="9"/>
      <c r="E7" s="9"/>
    </row>
    <row r="8" ht="13.8" spans="1:5">
      <c r="A8" s="12" t="s">
        <v>21</v>
      </c>
      <c r="B8" s="23" t="s">
        <v>129</v>
      </c>
      <c r="C8" s="23"/>
      <c r="D8" s="23"/>
      <c r="E8" s="23"/>
    </row>
    <row r="9" ht="35" customHeight="1" spans="1:5">
      <c r="A9" s="13" t="s">
        <v>22</v>
      </c>
      <c r="B9" s="13" t="s">
        <v>130</v>
      </c>
      <c r="C9" s="14"/>
      <c r="D9" s="14"/>
      <c r="E9" s="14"/>
    </row>
    <row r="10" ht="35" customHeight="1" spans="1:5">
      <c r="A10" s="13" t="s">
        <v>24</v>
      </c>
      <c r="B10" s="13" t="s">
        <v>130</v>
      </c>
      <c r="C10" s="14"/>
      <c r="D10" s="14"/>
      <c r="E10" s="14"/>
    </row>
    <row r="11" ht="13.8" spans="1:5">
      <c r="A11" s="15" t="s">
        <v>25</v>
      </c>
      <c r="B11" s="16" t="s">
        <v>26</v>
      </c>
      <c r="C11" s="16" t="s">
        <v>27</v>
      </c>
      <c r="D11" s="16" t="s">
        <v>28</v>
      </c>
      <c r="E11" s="16" t="s">
        <v>29</v>
      </c>
    </row>
    <row r="12" s="1" customFormat="1" ht="13.8" spans="1:5">
      <c r="A12" s="13" t="s">
        <v>30</v>
      </c>
      <c r="B12" s="17" t="s">
        <v>31</v>
      </c>
      <c r="C12" s="18" t="s">
        <v>131</v>
      </c>
      <c r="D12" s="19" t="s">
        <v>132</v>
      </c>
      <c r="E12" s="20" t="s">
        <v>133</v>
      </c>
    </row>
    <row r="13" ht="13.8" spans="1:5">
      <c r="A13" s="13" t="s">
        <v>30</v>
      </c>
      <c r="B13" s="17" t="s">
        <v>31</v>
      </c>
      <c r="C13" s="18" t="s">
        <v>134</v>
      </c>
      <c r="D13" s="19" t="s">
        <v>135</v>
      </c>
      <c r="E13" s="20" t="s">
        <v>136</v>
      </c>
    </row>
    <row r="14" ht="13.8" spans="1:5">
      <c r="A14" s="13" t="s">
        <v>30</v>
      </c>
      <c r="B14" s="17" t="s">
        <v>31</v>
      </c>
      <c r="C14" s="18" t="s">
        <v>137</v>
      </c>
      <c r="D14" s="19" t="s">
        <v>138</v>
      </c>
      <c r="E14" s="20" t="s">
        <v>139</v>
      </c>
    </row>
    <row r="15" ht="13.8" spans="1:5">
      <c r="A15" s="13" t="s">
        <v>30</v>
      </c>
      <c r="B15" s="17" t="s">
        <v>34</v>
      </c>
      <c r="C15" s="18" t="s">
        <v>140</v>
      </c>
      <c r="D15" s="19" t="s">
        <v>141</v>
      </c>
      <c r="E15" s="20" t="s">
        <v>142</v>
      </c>
    </row>
    <row r="16" ht="13.8" spans="1:5">
      <c r="A16" s="13" t="s">
        <v>30</v>
      </c>
      <c r="B16" s="17" t="s">
        <v>34</v>
      </c>
      <c r="C16" s="18" t="s">
        <v>143</v>
      </c>
      <c r="D16" s="21">
        <v>1</v>
      </c>
      <c r="E16" s="20" t="s">
        <v>144</v>
      </c>
    </row>
    <row r="17" ht="13.8" spans="1:5">
      <c r="A17" s="13" t="s">
        <v>30</v>
      </c>
      <c r="B17" s="17" t="s">
        <v>34</v>
      </c>
      <c r="C17" s="18" t="s">
        <v>145</v>
      </c>
      <c r="D17" s="21">
        <v>1</v>
      </c>
      <c r="E17" s="20" t="s">
        <v>146</v>
      </c>
    </row>
    <row r="18" ht="13.8" spans="1:5">
      <c r="A18" s="13" t="s">
        <v>30</v>
      </c>
      <c r="B18" s="17" t="s">
        <v>34</v>
      </c>
      <c r="C18" s="18" t="s">
        <v>147</v>
      </c>
      <c r="D18" s="19" t="s">
        <v>148</v>
      </c>
      <c r="E18" s="20" t="s">
        <v>149</v>
      </c>
    </row>
    <row r="19" ht="13.8" spans="1:5">
      <c r="A19" s="13" t="s">
        <v>30</v>
      </c>
      <c r="B19" s="17" t="s">
        <v>37</v>
      </c>
      <c r="C19" s="18" t="s">
        <v>150</v>
      </c>
      <c r="D19" s="21">
        <v>1</v>
      </c>
      <c r="E19" s="20" t="s">
        <v>151</v>
      </c>
    </row>
    <row r="20" ht="13.8" spans="1:5">
      <c r="A20" s="13" t="s">
        <v>30</v>
      </c>
      <c r="B20" s="17" t="s">
        <v>37</v>
      </c>
      <c r="C20" s="18" t="s">
        <v>140</v>
      </c>
      <c r="D20" s="21">
        <v>1</v>
      </c>
      <c r="E20" s="20" t="s">
        <v>142</v>
      </c>
    </row>
    <row r="21" ht="41.4" spans="1:5">
      <c r="A21" s="13" t="s">
        <v>30</v>
      </c>
      <c r="B21" s="17" t="s">
        <v>40</v>
      </c>
      <c r="C21" s="18" t="s">
        <v>41</v>
      </c>
      <c r="D21" s="19" t="s">
        <v>42</v>
      </c>
      <c r="E21" s="20" t="s">
        <v>43</v>
      </c>
    </row>
    <row r="22" ht="13.8" spans="1:5">
      <c r="A22" s="13" t="s">
        <v>44</v>
      </c>
      <c r="B22" s="17" t="s">
        <v>45</v>
      </c>
      <c r="C22" s="18" t="s">
        <v>46</v>
      </c>
      <c r="D22" s="19" t="s">
        <v>46</v>
      </c>
      <c r="E22" s="20" t="s">
        <v>46</v>
      </c>
    </row>
    <row r="23" ht="13.8" spans="1:5">
      <c r="A23" s="13" t="s">
        <v>44</v>
      </c>
      <c r="B23" s="17" t="s">
        <v>47</v>
      </c>
      <c r="C23" s="18" t="s">
        <v>152</v>
      </c>
      <c r="D23" s="19" t="s">
        <v>153</v>
      </c>
      <c r="E23" s="20" t="s">
        <v>154</v>
      </c>
    </row>
    <row r="24" ht="27.6" spans="1:5">
      <c r="A24" s="13" t="s">
        <v>44</v>
      </c>
      <c r="B24" s="17" t="s">
        <v>47</v>
      </c>
      <c r="C24" s="18" t="s">
        <v>155</v>
      </c>
      <c r="D24" s="19" t="s">
        <v>52</v>
      </c>
      <c r="E24" s="20" t="s">
        <v>156</v>
      </c>
    </row>
    <row r="25" ht="13.8" spans="1:5">
      <c r="A25" s="13" t="s">
        <v>44</v>
      </c>
      <c r="B25" s="17" t="s">
        <v>47</v>
      </c>
      <c r="C25" s="18" t="s">
        <v>157</v>
      </c>
      <c r="D25" s="19" t="s">
        <v>61</v>
      </c>
      <c r="E25" s="20" t="s">
        <v>158</v>
      </c>
    </row>
    <row r="26" ht="13.8" spans="1:5">
      <c r="A26" s="13" t="s">
        <v>44</v>
      </c>
      <c r="B26" s="17" t="s">
        <v>56</v>
      </c>
      <c r="C26" s="18" t="s">
        <v>46</v>
      </c>
      <c r="D26" s="19" t="s">
        <v>46</v>
      </c>
      <c r="E26" s="20" t="s">
        <v>46</v>
      </c>
    </row>
    <row r="27" ht="13.8" spans="1:5">
      <c r="A27" s="13" t="s">
        <v>44</v>
      </c>
      <c r="B27" s="17" t="s">
        <v>57</v>
      </c>
      <c r="C27" s="18" t="s">
        <v>46</v>
      </c>
      <c r="D27" s="19" t="s">
        <v>46</v>
      </c>
      <c r="E27" s="20" t="s">
        <v>46</v>
      </c>
    </row>
    <row r="28" ht="13.8" spans="1:5">
      <c r="A28" s="13" t="s">
        <v>58</v>
      </c>
      <c r="B28" s="17" t="s">
        <v>59</v>
      </c>
      <c r="C28" s="18" t="s">
        <v>63</v>
      </c>
      <c r="D28" s="19" t="s">
        <v>61</v>
      </c>
      <c r="E28" s="20" t="s">
        <v>159</v>
      </c>
    </row>
    <row r="29" ht="13.8" spans="1:5">
      <c r="A29" s="13" t="s">
        <v>58</v>
      </c>
      <c r="B29" s="17" t="s">
        <v>65</v>
      </c>
      <c r="C29" s="18" t="s">
        <v>126</v>
      </c>
      <c r="D29" s="19" t="s">
        <v>126</v>
      </c>
      <c r="E29" s="20" t="s">
        <v>126</v>
      </c>
    </row>
    <row r="30" ht="36" customHeight="1" spans="1:5">
      <c r="A30" s="22"/>
      <c r="B30" s="22"/>
      <c r="C30" s="22"/>
      <c r="D30" s="22"/>
      <c r="E30"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3"/>
  <sheetViews>
    <sheetView workbookViewId="0">
      <selection activeCell="D23" sqref="D23"/>
    </sheetView>
  </sheetViews>
  <sheetFormatPr defaultColWidth="8.96296296296296" defaultRowHeight="13.5" customHeight="1" outlineLevelCol="4"/>
  <cols>
    <col min="1" max="1" width="36.5740740740741" style="1" customWidth="1"/>
    <col min="2" max="2" width="27.4259259259259" style="1" customWidth="1"/>
    <col min="3" max="3" width="48.8611111111111"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ht="13.8" spans="1:5">
      <c r="A2" s="3" t="s">
        <v>1</v>
      </c>
      <c r="B2" s="4" t="s">
        <v>160</v>
      </c>
      <c r="C2" s="4"/>
      <c r="D2" s="3" t="s">
        <v>3</v>
      </c>
      <c r="E2" s="5" t="s">
        <v>161</v>
      </c>
    </row>
    <row r="3" ht="13.8" spans="1:5">
      <c r="A3" s="6" t="s">
        <v>5</v>
      </c>
      <c r="B3" s="7" t="s">
        <v>68</v>
      </c>
      <c r="C3" s="8"/>
      <c r="D3" s="6" t="s">
        <v>7</v>
      </c>
      <c r="E3" s="5" t="s">
        <v>8</v>
      </c>
    </row>
    <row r="4" ht="13.8" spans="1:5">
      <c r="A4" s="6" t="s">
        <v>9</v>
      </c>
      <c r="B4" s="9" t="s">
        <v>10</v>
      </c>
      <c r="C4" s="9"/>
      <c r="D4" s="6" t="s">
        <v>11</v>
      </c>
      <c r="E4" s="10" t="s">
        <v>12</v>
      </c>
    </row>
    <row r="5" ht="13.8" spans="1:5">
      <c r="A5" s="6" t="s">
        <v>13</v>
      </c>
      <c r="B5" s="11" t="s">
        <v>14</v>
      </c>
      <c r="C5" s="11"/>
      <c r="D5" s="6" t="s">
        <v>15</v>
      </c>
      <c r="E5" s="10" t="s">
        <v>16</v>
      </c>
    </row>
    <row r="6" ht="13.8" spans="1:5">
      <c r="A6" s="6" t="s">
        <v>17</v>
      </c>
      <c r="B6" s="11">
        <f>450000/10000</f>
        <v>45</v>
      </c>
      <c r="C6" s="11"/>
      <c r="D6" s="6" t="s">
        <v>18</v>
      </c>
      <c r="E6" s="11">
        <f>150000/10000</f>
        <v>15</v>
      </c>
    </row>
    <row r="7" ht="13.8" spans="1:5">
      <c r="A7" s="12" t="s">
        <v>19</v>
      </c>
      <c r="B7" s="12" t="s">
        <v>162</v>
      </c>
      <c r="C7" s="9"/>
      <c r="D7" s="9"/>
      <c r="E7" s="9"/>
    </row>
    <row r="8" ht="13.8" spans="1:5">
      <c r="A8" s="12" t="s">
        <v>21</v>
      </c>
      <c r="B8" s="23" t="s">
        <v>163</v>
      </c>
      <c r="C8" s="23"/>
      <c r="D8" s="23"/>
      <c r="E8" s="23"/>
    </row>
    <row r="9" ht="13.8" spans="1:5">
      <c r="A9" s="13" t="s">
        <v>22</v>
      </c>
      <c r="B9" s="13" t="s">
        <v>164</v>
      </c>
      <c r="C9" s="14"/>
      <c r="D9" s="14"/>
      <c r="E9" s="14"/>
    </row>
    <row r="10" ht="13.8" spans="1:5">
      <c r="A10" s="13" t="s">
        <v>24</v>
      </c>
      <c r="B10" s="13" t="s">
        <v>164</v>
      </c>
      <c r="C10" s="14"/>
      <c r="D10" s="14"/>
      <c r="E10" s="14"/>
    </row>
    <row r="11" ht="13.8" spans="1:5">
      <c r="A11" s="15" t="s">
        <v>25</v>
      </c>
      <c r="B11" s="16" t="s">
        <v>26</v>
      </c>
      <c r="C11" s="16" t="s">
        <v>27</v>
      </c>
      <c r="D11" s="16" t="s">
        <v>28</v>
      </c>
      <c r="E11" s="16" t="s">
        <v>29</v>
      </c>
    </row>
    <row r="12" s="1" customFormat="1" ht="13.8" spans="1:5">
      <c r="A12" s="13" t="s">
        <v>30</v>
      </c>
      <c r="B12" s="17" t="s">
        <v>31</v>
      </c>
      <c r="C12" s="18" t="s">
        <v>165</v>
      </c>
      <c r="D12" s="19" t="s">
        <v>78</v>
      </c>
      <c r="E12" s="20" t="s">
        <v>166</v>
      </c>
    </row>
    <row r="13" ht="13.8" spans="1:5">
      <c r="A13" s="13" t="s">
        <v>30</v>
      </c>
      <c r="B13" s="17" t="s">
        <v>34</v>
      </c>
      <c r="C13" s="18" t="s">
        <v>167</v>
      </c>
      <c r="D13" s="21">
        <v>1</v>
      </c>
      <c r="E13" s="20" t="s">
        <v>168</v>
      </c>
    </row>
    <row r="14" ht="13.8" spans="1:5">
      <c r="A14" s="13" t="s">
        <v>30</v>
      </c>
      <c r="B14" s="17" t="s">
        <v>37</v>
      </c>
      <c r="C14" s="18" t="s">
        <v>169</v>
      </c>
      <c r="D14" s="21">
        <v>1</v>
      </c>
      <c r="E14" s="20" t="s">
        <v>170</v>
      </c>
    </row>
    <row r="15" ht="41.4" spans="1:5">
      <c r="A15" s="13" t="s">
        <v>30</v>
      </c>
      <c r="B15" s="17" t="s">
        <v>40</v>
      </c>
      <c r="C15" s="18" t="s">
        <v>41</v>
      </c>
      <c r="D15" s="19" t="s">
        <v>42</v>
      </c>
      <c r="E15" s="20" t="s">
        <v>43</v>
      </c>
    </row>
    <row r="16" ht="13.8" spans="1:5">
      <c r="A16" s="13" t="s">
        <v>44</v>
      </c>
      <c r="B16" s="17" t="s">
        <v>45</v>
      </c>
      <c r="C16" s="18" t="s">
        <v>46</v>
      </c>
      <c r="D16" s="19" t="s">
        <v>46</v>
      </c>
      <c r="E16" s="20" t="s">
        <v>46</v>
      </c>
    </row>
    <row r="17" ht="27.6" spans="1:5">
      <c r="A17" s="13" t="s">
        <v>44</v>
      </c>
      <c r="B17" s="17" t="s">
        <v>47</v>
      </c>
      <c r="C17" s="18" t="s">
        <v>171</v>
      </c>
      <c r="D17" s="19" t="s">
        <v>153</v>
      </c>
      <c r="E17" s="20" t="s">
        <v>172</v>
      </c>
    </row>
    <row r="18" ht="13.8" spans="1:5">
      <c r="A18" s="13" t="s">
        <v>44</v>
      </c>
      <c r="B18" s="17" t="s">
        <v>47</v>
      </c>
      <c r="C18" s="18" t="s">
        <v>46</v>
      </c>
      <c r="D18" s="19" t="s">
        <v>46</v>
      </c>
      <c r="E18" s="20" t="s">
        <v>46</v>
      </c>
    </row>
    <row r="19" ht="13.8" spans="1:5">
      <c r="A19" s="13" t="s">
        <v>44</v>
      </c>
      <c r="B19" s="17" t="s">
        <v>56</v>
      </c>
      <c r="C19" s="18" t="s">
        <v>46</v>
      </c>
      <c r="D19" s="19" t="s">
        <v>46</v>
      </c>
      <c r="E19" s="20" t="s">
        <v>46</v>
      </c>
    </row>
    <row r="20" ht="13.8" spans="1:5">
      <c r="A20" s="13" t="s">
        <v>44</v>
      </c>
      <c r="B20" s="17" t="s">
        <v>57</v>
      </c>
      <c r="C20" s="18" t="s">
        <v>46</v>
      </c>
      <c r="D20" s="19" t="s">
        <v>46</v>
      </c>
      <c r="E20" s="20" t="s">
        <v>46</v>
      </c>
    </row>
    <row r="21" ht="13.8" spans="1:5">
      <c r="A21" s="13" t="s">
        <v>58</v>
      </c>
      <c r="B21" s="17" t="s">
        <v>59</v>
      </c>
      <c r="C21" s="18" t="s">
        <v>46</v>
      </c>
      <c r="D21" s="19" t="s">
        <v>46</v>
      </c>
      <c r="E21" s="20" t="s">
        <v>46</v>
      </c>
    </row>
    <row r="22" ht="13.8" spans="1:5">
      <c r="A22" s="13" t="s">
        <v>58</v>
      </c>
      <c r="B22" s="17" t="s">
        <v>65</v>
      </c>
      <c r="C22" s="18" t="s">
        <v>126</v>
      </c>
      <c r="D22" s="19" t="s">
        <v>126</v>
      </c>
      <c r="E22" s="20" t="s">
        <v>126</v>
      </c>
    </row>
    <row r="23" ht="36" customHeight="1" spans="1:5">
      <c r="A23" s="22"/>
      <c r="B23" s="22"/>
      <c r="C23" s="22"/>
      <c r="D23" s="22"/>
      <c r="E23"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workbookViewId="0">
      <selection activeCell="D13" sqref="D13"/>
    </sheetView>
  </sheetViews>
  <sheetFormatPr defaultColWidth="8.96296296296296" defaultRowHeight="13.5" customHeight="1" outlineLevelCol="4"/>
  <cols>
    <col min="1" max="1" width="36.5740740740741" style="1" customWidth="1"/>
    <col min="2" max="2" width="27.4259259259259" style="1" customWidth="1"/>
    <col min="3" max="3" width="48.8611111111111"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ht="13.8" spans="1:5">
      <c r="A2" s="3" t="s">
        <v>1</v>
      </c>
      <c r="B2" s="4" t="s">
        <v>173</v>
      </c>
      <c r="C2" s="4"/>
      <c r="D2" s="3" t="s">
        <v>3</v>
      </c>
      <c r="E2" s="5" t="s">
        <v>174</v>
      </c>
    </row>
    <row r="3" ht="13.8" spans="1:5">
      <c r="A3" s="6" t="s">
        <v>5</v>
      </c>
      <c r="B3" s="7" t="s">
        <v>68</v>
      </c>
      <c r="C3" s="8"/>
      <c r="D3" s="6" t="s">
        <v>7</v>
      </c>
      <c r="E3" s="5" t="s">
        <v>8</v>
      </c>
    </row>
    <row r="4" ht="13.8" spans="1:5">
      <c r="A4" s="6" t="s">
        <v>9</v>
      </c>
      <c r="B4" s="9" t="s">
        <v>10</v>
      </c>
      <c r="C4" s="9"/>
      <c r="D4" s="6" t="s">
        <v>11</v>
      </c>
      <c r="E4" s="10" t="s">
        <v>12</v>
      </c>
    </row>
    <row r="5" ht="13.8" spans="1:5">
      <c r="A5" s="6" t="s">
        <v>13</v>
      </c>
      <c r="B5" s="11" t="s">
        <v>14</v>
      </c>
      <c r="C5" s="11"/>
      <c r="D5" s="6" t="s">
        <v>15</v>
      </c>
      <c r="E5" s="10" t="s">
        <v>16</v>
      </c>
    </row>
    <row r="6" ht="13.8" spans="1:5">
      <c r="A6" s="6" t="s">
        <v>17</v>
      </c>
      <c r="B6" s="11">
        <f>300000/10000</f>
        <v>30</v>
      </c>
      <c r="C6" s="11"/>
      <c r="D6" s="6" t="s">
        <v>18</v>
      </c>
      <c r="E6" s="11">
        <f>100000/10000</f>
        <v>10</v>
      </c>
    </row>
    <row r="7" ht="13.8" spans="1:5">
      <c r="A7" s="12" t="s">
        <v>19</v>
      </c>
      <c r="B7" s="12" t="s">
        <v>175</v>
      </c>
      <c r="C7" s="9"/>
      <c r="D7" s="9"/>
      <c r="E7" s="9"/>
    </row>
    <row r="8" ht="13.8" spans="1:5">
      <c r="A8" s="12" t="s">
        <v>21</v>
      </c>
      <c r="B8" s="23" t="s">
        <v>176</v>
      </c>
      <c r="C8" s="23"/>
      <c r="D8" s="23"/>
      <c r="E8" s="23"/>
    </row>
    <row r="9" ht="13.8" spans="1:5">
      <c r="A9" s="13" t="s">
        <v>22</v>
      </c>
      <c r="B9" s="13" t="s">
        <v>177</v>
      </c>
      <c r="C9" s="14"/>
      <c r="D9" s="14"/>
      <c r="E9" s="14"/>
    </row>
    <row r="10" ht="13.8" spans="1:5">
      <c r="A10" s="13" t="s">
        <v>24</v>
      </c>
      <c r="B10" s="13" t="s">
        <v>177</v>
      </c>
      <c r="C10" s="14"/>
      <c r="D10" s="14"/>
      <c r="E10" s="14"/>
    </row>
    <row r="11" ht="13.8" spans="1:5">
      <c r="A11" s="15" t="s">
        <v>25</v>
      </c>
      <c r="B11" s="16" t="s">
        <v>26</v>
      </c>
      <c r="C11" s="16" t="s">
        <v>27</v>
      </c>
      <c r="D11" s="16" t="s">
        <v>28</v>
      </c>
      <c r="E11" s="16" t="s">
        <v>29</v>
      </c>
    </row>
    <row r="12" s="1" customFormat="1" ht="13.8" spans="1:5">
      <c r="A12" s="13" t="s">
        <v>30</v>
      </c>
      <c r="B12" s="17" t="s">
        <v>31</v>
      </c>
      <c r="C12" s="18" t="s">
        <v>178</v>
      </c>
      <c r="D12" s="19" t="s">
        <v>179</v>
      </c>
      <c r="E12" s="20" t="s">
        <v>180</v>
      </c>
    </row>
    <row r="13" ht="13.8" spans="1:5">
      <c r="A13" s="13" t="s">
        <v>30</v>
      </c>
      <c r="B13" s="17" t="s">
        <v>34</v>
      </c>
      <c r="C13" s="18" t="s">
        <v>181</v>
      </c>
      <c r="D13" s="21">
        <v>1</v>
      </c>
      <c r="E13" s="20" t="s">
        <v>182</v>
      </c>
    </row>
    <row r="14" ht="13.8" spans="1:5">
      <c r="A14" s="13" t="s">
        <v>30</v>
      </c>
      <c r="B14" s="17" t="s">
        <v>37</v>
      </c>
      <c r="C14" s="18" t="s">
        <v>183</v>
      </c>
      <c r="D14" s="19" t="s">
        <v>184</v>
      </c>
      <c r="E14" s="20" t="s">
        <v>185</v>
      </c>
    </row>
    <row r="15" ht="41.4" spans="1:5">
      <c r="A15" s="13" t="s">
        <v>30</v>
      </c>
      <c r="B15" s="17" t="s">
        <v>40</v>
      </c>
      <c r="C15" s="18" t="s">
        <v>41</v>
      </c>
      <c r="D15" s="19" t="s">
        <v>42</v>
      </c>
      <c r="E15" s="20" t="s">
        <v>43</v>
      </c>
    </row>
    <row r="16" ht="13.8" spans="1:5">
      <c r="A16" s="13" t="s">
        <v>44</v>
      </c>
      <c r="B16" s="17" t="s">
        <v>45</v>
      </c>
      <c r="C16" s="18" t="s">
        <v>46</v>
      </c>
      <c r="D16" s="19" t="s">
        <v>46</v>
      </c>
      <c r="E16" s="20" t="s">
        <v>46</v>
      </c>
    </row>
    <row r="17" ht="13.8" spans="1:5">
      <c r="A17" s="13" t="s">
        <v>44</v>
      </c>
      <c r="B17" s="17" t="s">
        <v>47</v>
      </c>
      <c r="C17" s="18" t="s">
        <v>186</v>
      </c>
      <c r="D17" s="21">
        <v>1</v>
      </c>
      <c r="E17" s="20" t="s">
        <v>187</v>
      </c>
    </row>
    <row r="18" ht="13.8" spans="1:5">
      <c r="A18" s="13" t="s">
        <v>44</v>
      </c>
      <c r="B18" s="17" t="s">
        <v>47</v>
      </c>
      <c r="C18" s="18" t="s">
        <v>188</v>
      </c>
      <c r="D18" s="19" t="s">
        <v>189</v>
      </c>
      <c r="E18" s="20" t="s">
        <v>190</v>
      </c>
    </row>
    <row r="19" ht="13.8" spans="1:5">
      <c r="A19" s="13" t="s">
        <v>44</v>
      </c>
      <c r="B19" s="17" t="s">
        <v>56</v>
      </c>
      <c r="C19" s="18" t="s">
        <v>46</v>
      </c>
      <c r="D19" s="19" t="s">
        <v>46</v>
      </c>
      <c r="E19" s="20" t="s">
        <v>46</v>
      </c>
    </row>
    <row r="20" ht="13.8" spans="1:5">
      <c r="A20" s="13" t="s">
        <v>44</v>
      </c>
      <c r="B20" s="17" t="s">
        <v>57</v>
      </c>
      <c r="C20" s="18" t="s">
        <v>46</v>
      </c>
      <c r="D20" s="19" t="s">
        <v>46</v>
      </c>
      <c r="E20" s="20" t="s">
        <v>46</v>
      </c>
    </row>
    <row r="21" ht="13.8" spans="1:5">
      <c r="A21" s="13" t="s">
        <v>58</v>
      </c>
      <c r="B21" s="17" t="s">
        <v>59</v>
      </c>
      <c r="C21" s="18" t="s">
        <v>60</v>
      </c>
      <c r="D21" s="19" t="s">
        <v>61</v>
      </c>
      <c r="E21" s="20" t="s">
        <v>191</v>
      </c>
    </row>
    <row r="22" ht="13.8" spans="1:5">
      <c r="A22" s="13" t="s">
        <v>58</v>
      </c>
      <c r="B22" s="17" t="s">
        <v>59</v>
      </c>
      <c r="C22" s="18" t="s">
        <v>63</v>
      </c>
      <c r="D22" s="19" t="s">
        <v>61</v>
      </c>
      <c r="E22" s="20" t="s">
        <v>192</v>
      </c>
    </row>
    <row r="23" ht="13.8" spans="1:5">
      <c r="A23" s="13" t="s">
        <v>58</v>
      </c>
      <c r="B23" s="17" t="s">
        <v>65</v>
      </c>
      <c r="C23" s="18" t="s">
        <v>46</v>
      </c>
      <c r="D23" s="19" t="s">
        <v>46</v>
      </c>
      <c r="E23" s="20" t="s">
        <v>46</v>
      </c>
    </row>
    <row r="24" ht="36" customHeight="1" spans="1:5">
      <c r="A24" s="22"/>
      <c r="B24" s="22"/>
      <c r="C24" s="22"/>
      <c r="D24" s="22"/>
      <c r="E24"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2"/>
  <sheetViews>
    <sheetView workbookViewId="0">
      <selection activeCell="C18" sqref="C18"/>
    </sheetView>
  </sheetViews>
  <sheetFormatPr defaultColWidth="8.96296296296296" defaultRowHeight="13.5" customHeight="1" outlineLevelCol="4"/>
  <cols>
    <col min="1" max="1" width="36.5740740740741" style="1" customWidth="1"/>
    <col min="2" max="2" width="27.4259259259259" style="1" customWidth="1"/>
    <col min="3" max="3" width="48.8611111111111"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ht="13.8" spans="1:5">
      <c r="A2" s="3" t="s">
        <v>1</v>
      </c>
      <c r="B2" s="4" t="s">
        <v>193</v>
      </c>
      <c r="C2" s="4"/>
      <c r="D2" s="3" t="s">
        <v>3</v>
      </c>
      <c r="E2" s="5" t="s">
        <v>194</v>
      </c>
    </row>
    <row r="3" ht="13.8" spans="1:5">
      <c r="A3" s="6" t="s">
        <v>5</v>
      </c>
      <c r="B3" s="7" t="s">
        <v>68</v>
      </c>
      <c r="C3" s="8"/>
      <c r="D3" s="6" t="s">
        <v>7</v>
      </c>
      <c r="E3" s="5" t="s">
        <v>8</v>
      </c>
    </row>
    <row r="4" ht="13.8" spans="1:5">
      <c r="A4" s="6" t="s">
        <v>9</v>
      </c>
      <c r="B4" s="9" t="s">
        <v>10</v>
      </c>
      <c r="C4" s="9"/>
      <c r="D4" s="6" t="s">
        <v>11</v>
      </c>
      <c r="E4" s="10" t="s">
        <v>12</v>
      </c>
    </row>
    <row r="5" ht="13.8" spans="1:5">
      <c r="A5" s="6" t="s">
        <v>13</v>
      </c>
      <c r="B5" s="11" t="s">
        <v>14</v>
      </c>
      <c r="C5" s="11"/>
      <c r="D5" s="6" t="s">
        <v>15</v>
      </c>
      <c r="E5" s="10" t="s">
        <v>16</v>
      </c>
    </row>
    <row r="6" ht="13.8" spans="1:5">
      <c r="A6" s="6" t="s">
        <v>17</v>
      </c>
      <c r="B6" s="11">
        <f>300000/10000</f>
        <v>30</v>
      </c>
      <c r="C6" s="11"/>
      <c r="D6" s="6" t="s">
        <v>18</v>
      </c>
      <c r="E6" s="11">
        <f>100000/10000</f>
        <v>10</v>
      </c>
    </row>
    <row r="7" ht="13.8" spans="1:5">
      <c r="A7" s="12" t="s">
        <v>19</v>
      </c>
      <c r="B7" s="12" t="s">
        <v>195</v>
      </c>
      <c r="C7" s="9"/>
      <c r="D7" s="9"/>
      <c r="E7" s="9"/>
    </row>
    <row r="8" ht="13.8" spans="1:5">
      <c r="A8" s="12" t="s">
        <v>21</v>
      </c>
      <c r="B8" s="23" t="s">
        <v>195</v>
      </c>
      <c r="C8" s="23"/>
      <c r="D8" s="23"/>
      <c r="E8" s="23"/>
    </row>
    <row r="9" ht="32" customHeight="1" spans="1:5">
      <c r="A9" s="13" t="s">
        <v>22</v>
      </c>
      <c r="B9" s="13" t="s">
        <v>196</v>
      </c>
      <c r="C9" s="14"/>
      <c r="D9" s="14"/>
      <c r="E9" s="14"/>
    </row>
    <row r="10" ht="32" customHeight="1" spans="1:5">
      <c r="A10" s="13" t="s">
        <v>24</v>
      </c>
      <c r="B10" s="13" t="s">
        <v>196</v>
      </c>
      <c r="C10" s="14"/>
      <c r="D10" s="14"/>
      <c r="E10" s="14"/>
    </row>
    <row r="11" ht="13.8" spans="1:5">
      <c r="A11" s="15" t="s">
        <v>25</v>
      </c>
      <c r="B11" s="16" t="s">
        <v>26</v>
      </c>
      <c r="C11" s="16" t="s">
        <v>27</v>
      </c>
      <c r="D11" s="16" t="s">
        <v>28</v>
      </c>
      <c r="E11" s="16" t="s">
        <v>29</v>
      </c>
    </row>
    <row r="12" s="1" customFormat="1" ht="13.8" spans="1:5">
      <c r="A12" s="13" t="s">
        <v>30</v>
      </c>
      <c r="B12" s="17" t="s">
        <v>31</v>
      </c>
      <c r="C12" s="18" t="s">
        <v>197</v>
      </c>
      <c r="D12" s="21">
        <v>1</v>
      </c>
      <c r="E12" s="20" t="s">
        <v>198</v>
      </c>
    </row>
    <row r="13" ht="13.8" spans="1:5">
      <c r="A13" s="13" t="s">
        <v>30</v>
      </c>
      <c r="B13" s="17" t="s">
        <v>31</v>
      </c>
      <c r="C13" s="18" t="s">
        <v>199</v>
      </c>
      <c r="D13" s="19" t="s">
        <v>200</v>
      </c>
      <c r="E13" s="20" t="s">
        <v>201</v>
      </c>
    </row>
    <row r="14" ht="13.8" spans="1:5">
      <c r="A14" s="13" t="s">
        <v>30</v>
      </c>
      <c r="B14" s="17" t="s">
        <v>31</v>
      </c>
      <c r="C14" s="18" t="s">
        <v>202</v>
      </c>
      <c r="D14" s="19" t="s">
        <v>203</v>
      </c>
      <c r="E14" s="20" t="s">
        <v>204</v>
      </c>
    </row>
    <row r="15" ht="13.8" spans="1:5">
      <c r="A15" s="13" t="s">
        <v>30</v>
      </c>
      <c r="B15" s="17" t="s">
        <v>31</v>
      </c>
      <c r="C15" s="18" t="s">
        <v>205</v>
      </c>
      <c r="D15" s="21">
        <v>1</v>
      </c>
      <c r="E15" s="20" t="s">
        <v>206</v>
      </c>
    </row>
    <row r="16" ht="13.8" spans="1:5">
      <c r="A16" s="13" t="s">
        <v>30</v>
      </c>
      <c r="B16" s="17" t="s">
        <v>34</v>
      </c>
      <c r="C16" s="18" t="s">
        <v>207</v>
      </c>
      <c r="D16" s="21">
        <v>1</v>
      </c>
      <c r="E16" s="20" t="s">
        <v>208</v>
      </c>
    </row>
    <row r="17" ht="13.8" spans="1:5">
      <c r="A17" s="13" t="s">
        <v>30</v>
      </c>
      <c r="B17" s="17" t="s">
        <v>34</v>
      </c>
      <c r="C17" s="18" t="s">
        <v>209</v>
      </c>
      <c r="D17" s="21">
        <v>1</v>
      </c>
      <c r="E17" s="20" t="s">
        <v>210</v>
      </c>
    </row>
    <row r="18" ht="13.8" spans="1:5">
      <c r="A18" s="13" t="s">
        <v>30</v>
      </c>
      <c r="B18" s="17" t="s">
        <v>34</v>
      </c>
      <c r="C18" s="18" t="s">
        <v>211</v>
      </c>
      <c r="D18" s="21">
        <v>1</v>
      </c>
      <c r="E18" s="20" t="s">
        <v>212</v>
      </c>
    </row>
    <row r="19" ht="13.8" spans="1:5">
      <c r="A19" s="13" t="s">
        <v>30</v>
      </c>
      <c r="B19" s="17" t="s">
        <v>34</v>
      </c>
      <c r="C19" s="18" t="s">
        <v>213</v>
      </c>
      <c r="D19" s="21">
        <v>1</v>
      </c>
      <c r="E19" s="20" t="s">
        <v>214</v>
      </c>
    </row>
    <row r="20" ht="13.8" spans="1:5">
      <c r="A20" s="13" t="s">
        <v>30</v>
      </c>
      <c r="B20" s="17" t="s">
        <v>37</v>
      </c>
      <c r="C20" s="18" t="s">
        <v>215</v>
      </c>
      <c r="D20" s="21">
        <v>1</v>
      </c>
      <c r="E20" s="20" t="s">
        <v>216</v>
      </c>
    </row>
    <row r="21" ht="13.8" spans="1:5">
      <c r="A21" s="13" t="s">
        <v>30</v>
      </c>
      <c r="B21" s="17" t="s">
        <v>37</v>
      </c>
      <c r="C21" s="18" t="s">
        <v>217</v>
      </c>
      <c r="D21" s="19" t="s">
        <v>218</v>
      </c>
      <c r="E21" s="20" t="s">
        <v>219</v>
      </c>
    </row>
    <row r="22" ht="41.4" spans="1:5">
      <c r="A22" s="13" t="s">
        <v>30</v>
      </c>
      <c r="B22" s="17" t="s">
        <v>40</v>
      </c>
      <c r="C22" s="18" t="s">
        <v>41</v>
      </c>
      <c r="D22" s="19" t="s">
        <v>42</v>
      </c>
      <c r="E22" s="20" t="s">
        <v>43</v>
      </c>
    </row>
    <row r="23" ht="13.8" spans="1:5">
      <c r="A23" s="13" t="s">
        <v>44</v>
      </c>
      <c r="B23" s="17" t="s">
        <v>45</v>
      </c>
      <c r="C23" s="18" t="s">
        <v>46</v>
      </c>
      <c r="D23" s="19" t="s">
        <v>46</v>
      </c>
      <c r="E23" s="20" t="s">
        <v>46</v>
      </c>
    </row>
    <row r="24" ht="13.8" spans="1:5">
      <c r="A24" s="13" t="s">
        <v>44</v>
      </c>
      <c r="B24" s="17" t="s">
        <v>47</v>
      </c>
      <c r="C24" s="18" t="s">
        <v>54</v>
      </c>
      <c r="D24" s="21">
        <v>1</v>
      </c>
      <c r="E24" s="20" t="s">
        <v>55</v>
      </c>
    </row>
    <row r="25" ht="13.8" spans="1:5">
      <c r="A25" s="13" t="s">
        <v>44</v>
      </c>
      <c r="B25" s="17" t="s">
        <v>47</v>
      </c>
      <c r="C25" s="18" t="s">
        <v>48</v>
      </c>
      <c r="D25" s="19" t="s">
        <v>49</v>
      </c>
      <c r="E25" s="20" t="s">
        <v>50</v>
      </c>
    </row>
    <row r="26" ht="27.6" spans="1:5">
      <c r="A26" s="13" t="s">
        <v>44</v>
      </c>
      <c r="B26" s="17" t="s">
        <v>47</v>
      </c>
      <c r="C26" s="18" t="s">
        <v>51</v>
      </c>
      <c r="D26" s="19" t="s">
        <v>52</v>
      </c>
      <c r="E26" s="20" t="s">
        <v>53</v>
      </c>
    </row>
    <row r="27" ht="13.8" spans="1:5">
      <c r="A27" s="13" t="s">
        <v>44</v>
      </c>
      <c r="B27" s="17" t="s">
        <v>56</v>
      </c>
      <c r="C27" s="18" t="s">
        <v>46</v>
      </c>
      <c r="D27" s="19" t="s">
        <v>46</v>
      </c>
      <c r="E27" s="20" t="s">
        <v>46</v>
      </c>
    </row>
    <row r="28" ht="13.8" spans="1:5">
      <c r="A28" s="13" t="s">
        <v>44</v>
      </c>
      <c r="B28" s="17" t="s">
        <v>57</v>
      </c>
      <c r="C28" s="18" t="s">
        <v>46</v>
      </c>
      <c r="D28" s="19" t="s">
        <v>46</v>
      </c>
      <c r="E28" s="20" t="s">
        <v>46</v>
      </c>
    </row>
    <row r="29" ht="13.8" spans="1:5">
      <c r="A29" s="13" t="s">
        <v>58</v>
      </c>
      <c r="B29" s="17" t="s">
        <v>59</v>
      </c>
      <c r="C29" s="18" t="s">
        <v>60</v>
      </c>
      <c r="D29" s="19" t="s">
        <v>61</v>
      </c>
      <c r="E29" s="20" t="s">
        <v>62</v>
      </c>
    </row>
    <row r="30" ht="13.8" spans="1:5">
      <c r="A30" s="13" t="s">
        <v>58</v>
      </c>
      <c r="B30" s="17" t="s">
        <v>59</v>
      </c>
      <c r="C30" s="18" t="s">
        <v>63</v>
      </c>
      <c r="D30" s="19" t="s">
        <v>61</v>
      </c>
      <c r="E30" s="20" t="s">
        <v>64</v>
      </c>
    </row>
    <row r="31" ht="13.8" spans="1:5">
      <c r="A31" s="13" t="s">
        <v>58</v>
      </c>
      <c r="B31" s="17" t="s">
        <v>65</v>
      </c>
      <c r="C31" s="18" t="s">
        <v>46</v>
      </c>
      <c r="D31" s="19" t="s">
        <v>46</v>
      </c>
      <c r="E31" s="20" t="s">
        <v>46</v>
      </c>
    </row>
    <row r="32" ht="36" customHeight="1" spans="1:5">
      <c r="A32" s="22"/>
      <c r="B32" s="22"/>
      <c r="C32" s="22"/>
      <c r="D32" s="22"/>
      <c r="E3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workbookViewId="0">
      <selection activeCell="F12" sqref="F12"/>
    </sheetView>
  </sheetViews>
  <sheetFormatPr defaultColWidth="8.96296296296296" defaultRowHeight="13.5" customHeight="1" outlineLevelCol="4"/>
  <cols>
    <col min="1" max="1" width="36.5740740740741" style="1" customWidth="1"/>
    <col min="2" max="2" width="27.4259259259259" style="1" customWidth="1"/>
    <col min="3" max="3" width="48.8611111111111"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ht="13.8" spans="1:5">
      <c r="A2" s="3" t="s">
        <v>1</v>
      </c>
      <c r="B2" s="4" t="s">
        <v>220</v>
      </c>
      <c r="C2" s="4"/>
      <c r="D2" s="3" t="s">
        <v>3</v>
      </c>
      <c r="E2" s="5" t="s">
        <v>221</v>
      </c>
    </row>
    <row r="3" ht="13.8" spans="1:5">
      <c r="A3" s="6" t="s">
        <v>5</v>
      </c>
      <c r="B3" s="7" t="s">
        <v>68</v>
      </c>
      <c r="C3" s="8"/>
      <c r="D3" s="6" t="s">
        <v>7</v>
      </c>
      <c r="E3" s="5" t="s">
        <v>8</v>
      </c>
    </row>
    <row r="4" ht="13.8" spans="1:5">
      <c r="A4" s="6" t="s">
        <v>9</v>
      </c>
      <c r="B4" s="9" t="s">
        <v>10</v>
      </c>
      <c r="C4" s="9"/>
      <c r="D4" s="6" t="s">
        <v>11</v>
      </c>
      <c r="E4" s="10" t="s">
        <v>12</v>
      </c>
    </row>
    <row r="5" ht="13.8" spans="1:5">
      <c r="A5" s="6" t="s">
        <v>13</v>
      </c>
      <c r="B5" s="11" t="s">
        <v>14</v>
      </c>
      <c r="C5" s="11"/>
      <c r="D5" s="6" t="s">
        <v>15</v>
      </c>
      <c r="E5" s="10" t="s">
        <v>16</v>
      </c>
    </row>
    <row r="6" ht="13.8" spans="1:5">
      <c r="A6" s="6" t="s">
        <v>17</v>
      </c>
      <c r="B6" s="11">
        <f>9741324/10000</f>
        <v>974.1324</v>
      </c>
      <c r="C6" s="11"/>
      <c r="D6" s="6" t="s">
        <v>18</v>
      </c>
      <c r="E6" s="11">
        <f>4864454/10000</f>
        <v>486.4454</v>
      </c>
    </row>
    <row r="7" ht="13.8" spans="1:5">
      <c r="A7" s="12" t="s">
        <v>19</v>
      </c>
      <c r="B7" s="12" t="s">
        <v>222</v>
      </c>
      <c r="C7" s="9"/>
      <c r="D7" s="9"/>
      <c r="E7" s="9"/>
    </row>
    <row r="8" ht="13.8" spans="1:5">
      <c r="A8" s="12" t="s">
        <v>21</v>
      </c>
      <c r="B8" s="23" t="s">
        <v>223</v>
      </c>
      <c r="C8" s="23"/>
      <c r="D8" s="23"/>
      <c r="E8" s="23"/>
    </row>
    <row r="9" ht="30" customHeight="1" spans="1:5">
      <c r="A9" s="13" t="s">
        <v>22</v>
      </c>
      <c r="B9" s="13" t="s">
        <v>224</v>
      </c>
      <c r="C9" s="14"/>
      <c r="D9" s="14"/>
      <c r="E9" s="14"/>
    </row>
    <row r="10" ht="30" customHeight="1" spans="1:5">
      <c r="A10" s="13" t="s">
        <v>24</v>
      </c>
      <c r="B10" s="13" t="s">
        <v>224</v>
      </c>
      <c r="C10" s="14"/>
      <c r="D10" s="14"/>
      <c r="E10" s="14"/>
    </row>
    <row r="11" ht="13.8" spans="1:5">
      <c r="A11" s="15" t="s">
        <v>25</v>
      </c>
      <c r="B11" s="16" t="s">
        <v>26</v>
      </c>
      <c r="C11" s="16" t="s">
        <v>27</v>
      </c>
      <c r="D11" s="16" t="s">
        <v>28</v>
      </c>
      <c r="E11" s="16" t="s">
        <v>29</v>
      </c>
    </row>
    <row r="12" s="1" customFormat="1" ht="13.8" spans="1:5">
      <c r="A12" s="13" t="s">
        <v>30</v>
      </c>
      <c r="B12" s="17" t="s">
        <v>31</v>
      </c>
      <c r="C12" s="18" t="s">
        <v>225</v>
      </c>
      <c r="D12" s="19" t="s">
        <v>138</v>
      </c>
      <c r="E12" s="20" t="s">
        <v>226</v>
      </c>
    </row>
    <row r="13" ht="13.8" spans="1:5">
      <c r="A13" s="13" t="s">
        <v>30</v>
      </c>
      <c r="B13" s="17" t="s">
        <v>31</v>
      </c>
      <c r="C13" s="18" t="s">
        <v>227</v>
      </c>
      <c r="D13" s="19" t="s">
        <v>138</v>
      </c>
      <c r="E13" s="20" t="s">
        <v>228</v>
      </c>
    </row>
    <row r="14" ht="13.8" spans="1:5">
      <c r="A14" s="13" t="s">
        <v>30</v>
      </c>
      <c r="B14" s="17" t="s">
        <v>31</v>
      </c>
      <c r="C14" s="18" t="s">
        <v>229</v>
      </c>
      <c r="D14" s="19" t="s">
        <v>138</v>
      </c>
      <c r="E14" s="20" t="s">
        <v>230</v>
      </c>
    </row>
    <row r="15" ht="13.8" spans="1:5">
      <c r="A15" s="13" t="s">
        <v>30</v>
      </c>
      <c r="B15" s="17" t="s">
        <v>34</v>
      </c>
      <c r="C15" s="18" t="s">
        <v>231</v>
      </c>
      <c r="D15" s="21">
        <v>1</v>
      </c>
      <c r="E15" s="20" t="s">
        <v>232</v>
      </c>
    </row>
    <row r="16" ht="13.8" spans="1:5">
      <c r="A16" s="13" t="s">
        <v>30</v>
      </c>
      <c r="B16" s="17" t="s">
        <v>34</v>
      </c>
      <c r="C16" s="18" t="s">
        <v>233</v>
      </c>
      <c r="D16" s="21">
        <v>1</v>
      </c>
      <c r="E16" s="20" t="s">
        <v>234</v>
      </c>
    </row>
    <row r="17" ht="27.6" spans="1:5">
      <c r="A17" s="13" t="s">
        <v>30</v>
      </c>
      <c r="B17" s="17" t="s">
        <v>34</v>
      </c>
      <c r="C17" s="18" t="s">
        <v>235</v>
      </c>
      <c r="D17" s="19" t="s">
        <v>236</v>
      </c>
      <c r="E17" s="20" t="s">
        <v>237</v>
      </c>
    </row>
    <row r="18" ht="13.8" spans="1:5">
      <c r="A18" s="13" t="s">
        <v>30</v>
      </c>
      <c r="B18" s="17" t="s">
        <v>34</v>
      </c>
      <c r="C18" s="18" t="s">
        <v>238</v>
      </c>
      <c r="D18" s="19" t="s">
        <v>148</v>
      </c>
      <c r="E18" s="20" t="s">
        <v>239</v>
      </c>
    </row>
    <row r="19" ht="13.8" spans="1:5">
      <c r="A19" s="13" t="s">
        <v>30</v>
      </c>
      <c r="B19" s="17" t="s">
        <v>37</v>
      </c>
      <c r="C19" s="18" t="s">
        <v>240</v>
      </c>
      <c r="D19" s="19" t="s">
        <v>241</v>
      </c>
      <c r="E19" s="20" t="s">
        <v>242</v>
      </c>
    </row>
    <row r="20" ht="13.8" spans="1:5">
      <c r="A20" s="13" t="s">
        <v>30</v>
      </c>
      <c r="B20" s="17" t="s">
        <v>37</v>
      </c>
      <c r="C20" s="18" t="s">
        <v>243</v>
      </c>
      <c r="D20" s="21">
        <v>1</v>
      </c>
      <c r="E20" s="20" t="s">
        <v>244</v>
      </c>
    </row>
    <row r="21" ht="13.8" spans="1:5">
      <c r="A21" s="13" t="s">
        <v>30</v>
      </c>
      <c r="B21" s="17" t="s">
        <v>37</v>
      </c>
      <c r="C21" s="18" t="s">
        <v>245</v>
      </c>
      <c r="D21" s="19" t="s">
        <v>241</v>
      </c>
      <c r="E21" s="20" t="s">
        <v>246</v>
      </c>
    </row>
    <row r="22" ht="13.8" spans="1:5">
      <c r="A22" s="13" t="s">
        <v>30</v>
      </c>
      <c r="B22" s="17" t="s">
        <v>40</v>
      </c>
      <c r="C22" s="18" t="s">
        <v>247</v>
      </c>
      <c r="D22" s="19" t="s">
        <v>248</v>
      </c>
      <c r="E22" s="20" t="s">
        <v>249</v>
      </c>
    </row>
    <row r="23" ht="41.4" spans="1:5">
      <c r="A23" s="13" t="s">
        <v>30</v>
      </c>
      <c r="B23" s="17" t="s">
        <v>40</v>
      </c>
      <c r="C23" s="18" t="s">
        <v>41</v>
      </c>
      <c r="D23" s="19" t="s">
        <v>42</v>
      </c>
      <c r="E23" s="20" t="s">
        <v>43</v>
      </c>
    </row>
    <row r="24" ht="13.8" spans="1:5">
      <c r="A24" s="13" t="s">
        <v>44</v>
      </c>
      <c r="B24" s="17" t="s">
        <v>45</v>
      </c>
      <c r="C24" s="18" t="s">
        <v>46</v>
      </c>
      <c r="D24" s="19" t="s">
        <v>46</v>
      </c>
      <c r="E24" s="20" t="s">
        <v>46</v>
      </c>
    </row>
    <row r="25" ht="13.8" spans="1:5">
      <c r="A25" s="13" t="s">
        <v>44</v>
      </c>
      <c r="B25" s="17" t="s">
        <v>47</v>
      </c>
      <c r="C25" s="18" t="s">
        <v>250</v>
      </c>
      <c r="D25" s="19" t="s">
        <v>251</v>
      </c>
      <c r="E25" s="20" t="s">
        <v>252</v>
      </c>
    </row>
    <row r="26" ht="13.8" spans="1:5">
      <c r="A26" s="13" t="s">
        <v>44</v>
      </c>
      <c r="B26" s="17" t="s">
        <v>47</v>
      </c>
      <c r="C26" s="18" t="s">
        <v>253</v>
      </c>
      <c r="D26" s="19" t="s">
        <v>254</v>
      </c>
      <c r="E26" s="20" t="s">
        <v>255</v>
      </c>
    </row>
    <row r="27" ht="13.8" spans="1:5">
      <c r="A27" s="13" t="s">
        <v>44</v>
      </c>
      <c r="B27" s="17" t="s">
        <v>56</v>
      </c>
      <c r="C27" s="18" t="s">
        <v>46</v>
      </c>
      <c r="D27" s="19" t="s">
        <v>46</v>
      </c>
      <c r="E27" s="20" t="s">
        <v>46</v>
      </c>
    </row>
    <row r="28" ht="13.8" spans="1:5">
      <c r="A28" s="13" t="s">
        <v>44</v>
      </c>
      <c r="B28" s="17" t="s">
        <v>57</v>
      </c>
      <c r="C28" s="18" t="s">
        <v>46</v>
      </c>
      <c r="D28" s="19" t="s">
        <v>46</v>
      </c>
      <c r="E28" s="20" t="s">
        <v>46</v>
      </c>
    </row>
    <row r="29" ht="13.8" spans="1:5">
      <c r="A29" s="13" t="s">
        <v>58</v>
      </c>
      <c r="B29" s="17" t="s">
        <v>59</v>
      </c>
      <c r="C29" s="18" t="s">
        <v>256</v>
      </c>
      <c r="D29" s="19" t="s">
        <v>61</v>
      </c>
      <c r="E29" s="20" t="s">
        <v>257</v>
      </c>
    </row>
    <row r="30" ht="13.8" spans="1:5">
      <c r="A30" s="13" t="s">
        <v>58</v>
      </c>
      <c r="B30" s="17" t="s">
        <v>65</v>
      </c>
      <c r="C30" s="18" t="s">
        <v>126</v>
      </c>
      <c r="D30" s="19" t="s">
        <v>126</v>
      </c>
      <c r="E30" s="20" t="s">
        <v>126</v>
      </c>
    </row>
    <row r="31" ht="36" customHeight="1" spans="1:5">
      <c r="A31" s="22"/>
      <c r="B31" s="22"/>
      <c r="C31" s="22"/>
      <c r="D31" s="22"/>
      <c r="E31"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C22" sqref="C22"/>
    </sheetView>
  </sheetViews>
  <sheetFormatPr defaultColWidth="8.96296296296296" defaultRowHeight="13.5" customHeight="1" outlineLevelCol="4"/>
  <cols>
    <col min="1" max="1" width="36.5740740740741" style="1" customWidth="1"/>
    <col min="2" max="2" width="27.4259259259259" style="1" customWidth="1"/>
    <col min="3" max="3" width="48.8611111111111"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ht="13.8" spans="1:5">
      <c r="A2" s="3" t="s">
        <v>1</v>
      </c>
      <c r="B2" s="4" t="s">
        <v>258</v>
      </c>
      <c r="C2" s="4"/>
      <c r="D2" s="3" t="s">
        <v>3</v>
      </c>
      <c r="E2" s="5" t="s">
        <v>259</v>
      </c>
    </row>
    <row r="3" ht="13.8" spans="1:5">
      <c r="A3" s="6" t="s">
        <v>5</v>
      </c>
      <c r="B3" s="7" t="s">
        <v>68</v>
      </c>
      <c r="C3" s="8"/>
      <c r="D3" s="6" t="s">
        <v>7</v>
      </c>
      <c r="E3" s="5" t="s">
        <v>8</v>
      </c>
    </row>
    <row r="4" ht="13.8" spans="1:5">
      <c r="A4" s="6" t="s">
        <v>9</v>
      </c>
      <c r="B4" s="9" t="s">
        <v>10</v>
      </c>
      <c r="C4" s="9"/>
      <c r="D4" s="6" t="s">
        <v>11</v>
      </c>
      <c r="E4" s="10" t="s">
        <v>12</v>
      </c>
    </row>
    <row r="5" ht="13.8" spans="1:5">
      <c r="A5" s="6" t="s">
        <v>13</v>
      </c>
      <c r="B5" s="11" t="s">
        <v>14</v>
      </c>
      <c r="C5" s="11"/>
      <c r="D5" s="6" t="s">
        <v>15</v>
      </c>
      <c r="E5" s="10" t="s">
        <v>16</v>
      </c>
    </row>
    <row r="6" ht="13.8" spans="1:5">
      <c r="A6" s="6" t="s">
        <v>17</v>
      </c>
      <c r="B6" s="11">
        <f>11054164/10000</f>
        <v>1105.4164</v>
      </c>
      <c r="C6" s="11"/>
      <c r="D6" s="6" t="s">
        <v>18</v>
      </c>
      <c r="E6" s="11">
        <f>2087683/10000</f>
        <v>208.7683</v>
      </c>
    </row>
    <row r="7" ht="13.8" spans="1:5">
      <c r="A7" s="12" t="s">
        <v>19</v>
      </c>
      <c r="B7" s="12" t="s">
        <v>260</v>
      </c>
      <c r="C7" s="9"/>
      <c r="D7" s="9"/>
      <c r="E7" s="9"/>
    </row>
    <row r="8" ht="13.8" spans="1:5">
      <c r="A8" s="12" t="s">
        <v>21</v>
      </c>
      <c r="B8" s="12" t="s">
        <v>260</v>
      </c>
      <c r="C8" s="12"/>
      <c r="D8" s="12"/>
      <c r="E8" s="12"/>
    </row>
    <row r="9" ht="13.8" spans="1:5">
      <c r="A9" s="13" t="s">
        <v>22</v>
      </c>
      <c r="B9" s="13" t="s">
        <v>261</v>
      </c>
      <c r="C9" s="14"/>
      <c r="D9" s="14"/>
      <c r="E9" s="14"/>
    </row>
    <row r="10" ht="13.8" spans="1:5">
      <c r="A10" s="13" t="s">
        <v>24</v>
      </c>
      <c r="B10" s="13" t="s">
        <v>261</v>
      </c>
      <c r="C10" s="14"/>
      <c r="D10" s="14"/>
      <c r="E10" s="14"/>
    </row>
    <row r="11" ht="13.8" spans="1:5">
      <c r="A11" s="15" t="s">
        <v>25</v>
      </c>
      <c r="B11" s="16" t="s">
        <v>26</v>
      </c>
      <c r="C11" s="16" t="s">
        <v>27</v>
      </c>
      <c r="D11" s="16" t="s">
        <v>28</v>
      </c>
      <c r="E11" s="16" t="s">
        <v>29</v>
      </c>
    </row>
    <row r="12" s="1" customFormat="1" ht="13.8" spans="1:5">
      <c r="A12" s="13" t="s">
        <v>30</v>
      </c>
      <c r="B12" s="17" t="s">
        <v>31</v>
      </c>
      <c r="C12" s="18" t="s">
        <v>262</v>
      </c>
      <c r="D12" s="19" t="s">
        <v>203</v>
      </c>
      <c r="E12" s="20" t="s">
        <v>263</v>
      </c>
    </row>
    <row r="13" ht="13.8" spans="1:5">
      <c r="A13" s="13" t="s">
        <v>30</v>
      </c>
      <c r="B13" s="17" t="s">
        <v>34</v>
      </c>
      <c r="C13" s="18" t="s">
        <v>264</v>
      </c>
      <c r="D13" s="21">
        <v>1</v>
      </c>
      <c r="E13" s="20" t="s">
        <v>265</v>
      </c>
    </row>
    <row r="14" ht="13.8" spans="1:5">
      <c r="A14" s="13" t="s">
        <v>30</v>
      </c>
      <c r="B14" s="17" t="s">
        <v>37</v>
      </c>
      <c r="C14" s="18" t="s">
        <v>266</v>
      </c>
      <c r="D14" s="19" t="s">
        <v>184</v>
      </c>
      <c r="E14" s="20" t="s">
        <v>267</v>
      </c>
    </row>
    <row r="15" ht="41.4" spans="1:5">
      <c r="A15" s="13" t="s">
        <v>30</v>
      </c>
      <c r="B15" s="17" t="s">
        <v>40</v>
      </c>
      <c r="C15" s="18" t="s">
        <v>41</v>
      </c>
      <c r="D15" s="19" t="s">
        <v>42</v>
      </c>
      <c r="E15" s="20" t="s">
        <v>43</v>
      </c>
    </row>
    <row r="16" ht="13.8" spans="1:5">
      <c r="A16" s="13" t="s">
        <v>44</v>
      </c>
      <c r="B16" s="17" t="s">
        <v>45</v>
      </c>
      <c r="C16" s="18" t="s">
        <v>46</v>
      </c>
      <c r="D16" s="19" t="s">
        <v>46</v>
      </c>
      <c r="E16" s="20" t="s">
        <v>46</v>
      </c>
    </row>
    <row r="17" ht="13.8" spans="1:5">
      <c r="A17" s="13" t="s">
        <v>44</v>
      </c>
      <c r="B17" s="17" t="s">
        <v>47</v>
      </c>
      <c r="C17" s="18" t="s">
        <v>268</v>
      </c>
      <c r="D17" s="19" t="s">
        <v>269</v>
      </c>
      <c r="E17" s="20" t="s">
        <v>270</v>
      </c>
    </row>
    <row r="18" ht="13.8" spans="1:5">
      <c r="A18" s="13" t="s">
        <v>44</v>
      </c>
      <c r="B18" s="17" t="s">
        <v>56</v>
      </c>
      <c r="C18" s="18" t="s">
        <v>46</v>
      </c>
      <c r="D18" s="19" t="s">
        <v>46</v>
      </c>
      <c r="E18" s="20" t="s">
        <v>46</v>
      </c>
    </row>
    <row r="19" ht="13.8" spans="1:5">
      <c r="A19" s="13" t="s">
        <v>44</v>
      </c>
      <c r="B19" s="17" t="s">
        <v>57</v>
      </c>
      <c r="C19" s="18" t="s">
        <v>46</v>
      </c>
      <c r="D19" s="19" t="s">
        <v>46</v>
      </c>
      <c r="E19" s="20" t="s">
        <v>46</v>
      </c>
    </row>
    <row r="20" ht="13.8" spans="1:5">
      <c r="A20" s="13" t="s">
        <v>58</v>
      </c>
      <c r="B20" s="17" t="s">
        <v>59</v>
      </c>
      <c r="C20" s="18" t="s">
        <v>46</v>
      </c>
      <c r="D20" s="19" t="s">
        <v>46</v>
      </c>
      <c r="E20" s="20" t="s">
        <v>46</v>
      </c>
    </row>
    <row r="21" ht="13.8" spans="1:5">
      <c r="A21" s="13" t="s">
        <v>58</v>
      </c>
      <c r="B21" s="17" t="s">
        <v>65</v>
      </c>
      <c r="C21" s="18" t="s">
        <v>126</v>
      </c>
      <c r="D21" s="19" t="s">
        <v>126</v>
      </c>
      <c r="E21" s="20" t="s">
        <v>126</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9</vt:i4>
      </vt:variant>
    </vt:vector>
  </HeadingPairs>
  <TitlesOfParts>
    <vt:vector size="9" baseType="lpstr">
      <vt:lpstr>2025年市对区转移支付-教育费附加</vt:lpstr>
      <vt:lpstr>购买服务</vt:lpstr>
      <vt:lpstr>教学保障经费</vt:lpstr>
      <vt:lpstr>教学教研</vt:lpstr>
      <vt:lpstr>劳务派遣经费</vt:lpstr>
      <vt:lpstr>设施设备购置</vt:lpstr>
      <vt:lpstr>维修维护费</vt:lpstr>
      <vt:lpstr>学生经费</vt:lpstr>
      <vt:lpstr>综合管理经费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Chenly</cp:lastModifiedBy>
  <dcterms:created xsi:type="dcterms:W3CDTF">2025-02-19T11:41:34Z</dcterms:created>
  <dcterms:modified xsi:type="dcterms:W3CDTF">2025-02-19T11:52:43Z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EC6E3E44B8A94851960A2D934B1282FA_12</vt:lpwstr>
  </property>
  <property fmtid="{D5CDD505-2E9C-101B-9397-08002B2CF9AE}" pid="3" name="KSOProductBuildVer">
    <vt:lpwstr>2052-12.1.0.19302</vt:lpwstr>
  </property>
</Properties>
</file>